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amp64\www\max-secure-fp-website\project_related_data\"/>
    </mc:Choice>
  </mc:AlternateContent>
  <bookViews>
    <workbookView xWindow="-105" yWindow="-105" windowWidth="23250" windowHeight="12570"/>
  </bookViews>
  <sheets>
    <sheet name="Information Sheet" sheetId="6" r:id="rId1"/>
    <sheet name="Human Life Value" sheetId="1" r:id="rId2"/>
    <sheet name="Expense Replacement" sheetId="2" r:id="rId3"/>
    <sheet name="Case Study" sheetId="4" r:id="rId4"/>
    <sheet name="Sheet3" sheetId="7" state="hidden" r:id="rId5"/>
  </sheets>
  <definedNames>
    <definedName name="cur.age1">'Information Sheet'!$C$7</definedName>
    <definedName name="cur.age2">'Information Sheet'!$E$7</definedName>
    <definedName name="life.exp1">'Information Sheet'!$C$10</definedName>
    <definedName name="life.exp2">'Information Sheet'!$E$10</definedName>
    <definedName name="ret.age1">'Information Sheet'!$C$8</definedName>
    <definedName name="ret.age2">'Information Sheet'!$E$8</definedName>
    <definedName name="self">'Information Sheet'!$C$6</definedName>
    <definedName name="spouse">'Information Sheet'!$E$6</definedName>
  </definedNames>
  <calcPr calcId="191029"/>
</workbook>
</file>

<file path=xl/calcChain.xml><?xml version="1.0" encoding="utf-8"?>
<calcChain xmlns="http://schemas.openxmlformats.org/spreadsheetml/2006/main">
  <c r="G4" i="1" l="1"/>
  <c r="B4" i="1"/>
  <c r="E4" i="2"/>
  <c r="B4" i="2"/>
  <c r="F14" i="2"/>
  <c r="I90" i="7" s="1"/>
  <c r="F13" i="2"/>
  <c r="I89" i="7" s="1"/>
  <c r="I3" i="7"/>
  <c r="J3" i="7" s="1"/>
  <c r="D3" i="7"/>
  <c r="D4" i="7" s="1"/>
  <c r="H3" i="7"/>
  <c r="H4" i="7" s="1"/>
  <c r="H5" i="7" s="1"/>
  <c r="C3" i="7"/>
  <c r="C4" i="7" s="1"/>
  <c r="C5" i="7" s="1"/>
  <c r="G4" i="7"/>
  <c r="G5" i="7" s="1"/>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F9" i="2"/>
  <c r="I85" i="7" s="1"/>
  <c r="F8" i="2"/>
  <c r="I84" i="7" s="1"/>
  <c r="J7" i="1"/>
  <c r="I61" i="7" s="1"/>
  <c r="F23" i="6"/>
  <c r="D23" i="6"/>
  <c r="F46" i="6"/>
  <c r="F43" i="6"/>
  <c r="D43" i="6"/>
  <c r="F10" i="2" l="1"/>
  <c r="I86" i="7" s="1"/>
  <c r="D5" i="7"/>
  <c r="E5" i="7" s="1"/>
  <c r="I4" i="7"/>
  <c r="I5" i="7" s="1"/>
  <c r="E4" i="7"/>
  <c r="H6" i="7"/>
  <c r="C6" i="7"/>
  <c r="E3" i="7"/>
  <c r="C14" i="2"/>
  <c r="C90" i="7" s="1"/>
  <c r="C13" i="2"/>
  <c r="C89" i="7" s="1"/>
  <c r="E7" i="1"/>
  <c r="D61" i="7" s="1"/>
  <c r="J8" i="1"/>
  <c r="I62" i="7" s="1"/>
  <c r="E8" i="1"/>
  <c r="D62" i="7" s="1"/>
  <c r="H27" i="1"/>
  <c r="H28" i="1" s="1"/>
  <c r="H29" i="1" s="1"/>
  <c r="G28" i="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D6" i="7" l="1"/>
  <c r="E6" i="7" s="1"/>
  <c r="I6" i="7"/>
  <c r="J6" i="7" s="1"/>
  <c r="J5" i="7"/>
  <c r="J4" i="7"/>
  <c r="H7" i="7"/>
  <c r="C7" i="7"/>
  <c r="H30" i="1"/>
  <c r="D7" i="7" l="1"/>
  <c r="E7" i="7" s="1"/>
  <c r="I7" i="7"/>
  <c r="H8" i="7"/>
  <c r="C8" i="7"/>
  <c r="H31" i="1"/>
  <c r="I8" i="7" l="1"/>
  <c r="J8" i="7" s="1"/>
  <c r="D8" i="7"/>
  <c r="E8" i="7" s="1"/>
  <c r="J7" i="7"/>
  <c r="H9" i="7"/>
  <c r="C9" i="7"/>
  <c r="H32" i="1"/>
  <c r="I9" i="7" l="1"/>
  <c r="J9" i="7" s="1"/>
  <c r="D9" i="7"/>
  <c r="E9" i="7" s="1"/>
  <c r="H10" i="7"/>
  <c r="C10" i="7"/>
  <c r="H33" i="1"/>
  <c r="I10" i="7" l="1"/>
  <c r="J10" i="7" s="1"/>
  <c r="D10" i="7"/>
  <c r="E10" i="7" s="1"/>
  <c r="H11" i="7"/>
  <c r="C11" i="7"/>
  <c r="H34" i="1"/>
  <c r="I11" i="7" l="1"/>
  <c r="J11" i="7" s="1"/>
  <c r="D11" i="7"/>
  <c r="E11" i="7" s="1"/>
  <c r="H12" i="7"/>
  <c r="C12" i="7"/>
  <c r="H35" i="1"/>
  <c r="I12" i="7" l="1"/>
  <c r="J12" i="7" s="1"/>
  <c r="D12" i="7"/>
  <c r="E12" i="7" s="1"/>
  <c r="H13" i="7"/>
  <c r="C13" i="7"/>
  <c r="H36" i="1"/>
  <c r="I13" i="7" l="1"/>
  <c r="J13" i="7" s="1"/>
  <c r="D13" i="7"/>
  <c r="E13" i="7" s="1"/>
  <c r="H14" i="7"/>
  <c r="C14" i="7"/>
  <c r="D14" i="7" s="1"/>
  <c r="H37" i="1"/>
  <c r="I14" i="7" l="1"/>
  <c r="J14" i="7" s="1"/>
  <c r="H15" i="7"/>
  <c r="E14" i="7"/>
  <c r="C15" i="7"/>
  <c r="D15" i="7" s="1"/>
  <c r="H38" i="1"/>
  <c r="I15" i="7" l="1"/>
  <c r="J15" i="7" s="1"/>
  <c r="H16" i="7"/>
  <c r="E15" i="7"/>
  <c r="C16" i="7"/>
  <c r="D16" i="7" s="1"/>
  <c r="H39" i="1"/>
  <c r="I16" i="7" l="1"/>
  <c r="J16" i="7" s="1"/>
  <c r="H17" i="7"/>
  <c r="E16" i="7"/>
  <c r="C17" i="7"/>
  <c r="D17" i="7" s="1"/>
  <c r="H40" i="1"/>
  <c r="I17" i="7" l="1"/>
  <c r="J17" i="7" s="1"/>
  <c r="H18" i="7"/>
  <c r="E17" i="7"/>
  <c r="C18" i="7"/>
  <c r="D18" i="7" s="1"/>
  <c r="H41" i="1"/>
  <c r="I18" i="7" l="1"/>
  <c r="J18" i="7" s="1"/>
  <c r="H19" i="7"/>
  <c r="E18" i="7"/>
  <c r="C19" i="7"/>
  <c r="D19" i="7" s="1"/>
  <c r="H42" i="1"/>
  <c r="I19" i="7" l="1"/>
  <c r="J19" i="7" s="1"/>
  <c r="H20" i="7"/>
  <c r="E19" i="7"/>
  <c r="C20" i="7"/>
  <c r="D20" i="7" s="1"/>
  <c r="H43" i="1"/>
  <c r="I20" i="7" l="1"/>
  <c r="J20" i="7" s="1"/>
  <c r="H21" i="7"/>
  <c r="E20" i="7"/>
  <c r="C21" i="7"/>
  <c r="D21" i="7" s="1"/>
  <c r="H44" i="1"/>
  <c r="I21" i="7" l="1"/>
  <c r="J21" i="7" s="1"/>
  <c r="H22" i="7"/>
  <c r="E21" i="7"/>
  <c r="C22" i="7"/>
  <c r="D22" i="7" s="1"/>
  <c r="H45" i="1"/>
  <c r="I22" i="7" l="1"/>
  <c r="J22" i="7" s="1"/>
  <c r="H23" i="7"/>
  <c r="E22" i="7"/>
  <c r="C23" i="7"/>
  <c r="D23" i="7" s="1"/>
  <c r="H46" i="1"/>
  <c r="I23" i="7" l="1"/>
  <c r="J23" i="7" s="1"/>
  <c r="H24" i="7"/>
  <c r="E23" i="7"/>
  <c r="C24" i="7"/>
  <c r="D24" i="7" s="1"/>
  <c r="H47" i="1"/>
  <c r="I24" i="7" l="1"/>
  <c r="J24" i="7" s="1"/>
  <c r="H25" i="7"/>
  <c r="E24" i="7"/>
  <c r="C25" i="7"/>
  <c r="D25" i="7" s="1"/>
  <c r="H48" i="1"/>
  <c r="I25" i="7" l="1"/>
  <c r="J25" i="7" s="1"/>
  <c r="H26" i="7"/>
  <c r="E25" i="7"/>
  <c r="C26" i="7"/>
  <c r="D26" i="7" s="1"/>
  <c r="H49" i="1"/>
  <c r="I26" i="7" l="1"/>
  <c r="J26" i="7" s="1"/>
  <c r="H27" i="7"/>
  <c r="E26" i="7"/>
  <c r="C27" i="7"/>
  <c r="D27" i="7" s="1"/>
  <c r="H50" i="1"/>
  <c r="I27" i="7" l="1"/>
  <c r="J27" i="7" s="1"/>
  <c r="H28" i="7"/>
  <c r="E27" i="7"/>
  <c r="C28" i="7"/>
  <c r="D28" i="7" s="1"/>
  <c r="H51" i="1"/>
  <c r="I28" i="7" l="1"/>
  <c r="J28" i="7" s="1"/>
  <c r="H29" i="7"/>
  <c r="E28" i="7"/>
  <c r="C29" i="7"/>
  <c r="D29" i="7" s="1"/>
  <c r="H52" i="1"/>
  <c r="I29" i="7" l="1"/>
  <c r="J29" i="7" s="1"/>
  <c r="H30" i="7"/>
  <c r="E29" i="7"/>
  <c r="C30" i="7"/>
  <c r="D30" i="7" s="1"/>
  <c r="H53" i="1"/>
  <c r="I30" i="7" l="1"/>
  <c r="J30" i="7" s="1"/>
  <c r="H31" i="7"/>
  <c r="E30" i="7"/>
  <c r="C31" i="7"/>
  <c r="D31" i="7" s="1"/>
  <c r="H54" i="1"/>
  <c r="I31" i="7" l="1"/>
  <c r="J31" i="7" s="1"/>
  <c r="H32" i="7"/>
  <c r="E31" i="7"/>
  <c r="C32" i="7"/>
  <c r="D32" i="7" s="1"/>
  <c r="H55" i="1"/>
  <c r="I32" i="7" l="1"/>
  <c r="J32" i="7" s="1"/>
  <c r="H33" i="7"/>
  <c r="E32" i="7"/>
  <c r="C33" i="7"/>
  <c r="D33" i="7" s="1"/>
  <c r="H56" i="1"/>
  <c r="I33" i="7" l="1"/>
  <c r="J33" i="7" s="1"/>
  <c r="H34" i="7"/>
  <c r="E33" i="7"/>
  <c r="C34" i="7"/>
  <c r="D34" i="7" s="1"/>
  <c r="H57" i="1"/>
  <c r="I34" i="7" l="1"/>
  <c r="J34" i="7" s="1"/>
  <c r="H35" i="7"/>
  <c r="I35" i="7" s="1"/>
  <c r="E34" i="7"/>
  <c r="C35" i="7"/>
  <c r="D35" i="7" s="1"/>
  <c r="H58" i="1"/>
  <c r="H36" i="7" l="1"/>
  <c r="I36" i="7" s="1"/>
  <c r="J35" i="7"/>
  <c r="E35" i="7"/>
  <c r="C36" i="7"/>
  <c r="D36" i="7" s="1"/>
  <c r="H59" i="1"/>
  <c r="H37" i="7" l="1"/>
  <c r="I37" i="7" s="1"/>
  <c r="J36" i="7"/>
  <c r="E36" i="7"/>
  <c r="C37" i="7"/>
  <c r="D37" i="7" s="1"/>
  <c r="H60" i="1"/>
  <c r="H38" i="7" l="1"/>
  <c r="I38" i="7" s="1"/>
  <c r="J37" i="7"/>
  <c r="E37" i="7"/>
  <c r="C38" i="7"/>
  <c r="D38" i="7" s="1"/>
  <c r="H61" i="1"/>
  <c r="H39" i="7" l="1"/>
  <c r="I39" i="7" s="1"/>
  <c r="J38" i="7"/>
  <c r="E38" i="7"/>
  <c r="C39" i="7"/>
  <c r="D39" i="7" s="1"/>
  <c r="H62" i="1"/>
  <c r="H40" i="7" l="1"/>
  <c r="I40" i="7" s="1"/>
  <c r="J39" i="7"/>
  <c r="E39" i="7"/>
  <c r="C40" i="7"/>
  <c r="D40" i="7" s="1"/>
  <c r="H63" i="1"/>
  <c r="H41" i="7" l="1"/>
  <c r="I41" i="7" s="1"/>
  <c r="J40" i="7"/>
  <c r="E40" i="7"/>
  <c r="C41" i="7"/>
  <c r="D41" i="7" s="1"/>
  <c r="H64" i="1"/>
  <c r="H42" i="7" l="1"/>
  <c r="I42" i="7" s="1"/>
  <c r="J41" i="7"/>
  <c r="E41" i="7"/>
  <c r="C42" i="7"/>
  <c r="D42" i="7" s="1"/>
  <c r="H65" i="1"/>
  <c r="H43" i="7" l="1"/>
  <c r="I43" i="7" s="1"/>
  <c r="J42" i="7"/>
  <c r="E42" i="7"/>
  <c r="C43" i="7"/>
  <c r="D43" i="7" s="1"/>
  <c r="H66" i="1"/>
  <c r="H44" i="7" l="1"/>
  <c r="I44" i="7" s="1"/>
  <c r="J43" i="7"/>
  <c r="E43" i="7"/>
  <c r="C44" i="7"/>
  <c r="D44" i="7" s="1"/>
  <c r="H67" i="1"/>
  <c r="H45" i="7" l="1"/>
  <c r="I45" i="7" s="1"/>
  <c r="J44" i="7"/>
  <c r="E44" i="7"/>
  <c r="C45" i="7"/>
  <c r="D45" i="7" s="1"/>
  <c r="H68" i="1"/>
  <c r="H46" i="7" l="1"/>
  <c r="I46" i="7" s="1"/>
  <c r="J45" i="7"/>
  <c r="E45" i="7"/>
  <c r="C46" i="7"/>
  <c r="D46" i="7" s="1"/>
  <c r="H69" i="1"/>
  <c r="H47" i="7" l="1"/>
  <c r="I47" i="7" s="1"/>
  <c r="J46" i="7"/>
  <c r="E46" i="7"/>
  <c r="C47" i="7"/>
  <c r="D47" i="7" s="1"/>
  <c r="H70" i="1"/>
  <c r="H48" i="7" l="1"/>
  <c r="I48" i="7" s="1"/>
  <c r="J47" i="7"/>
  <c r="E47" i="7"/>
  <c r="C48" i="7"/>
  <c r="D48" i="7" s="1"/>
  <c r="H71" i="1"/>
  <c r="H49" i="7" l="1"/>
  <c r="I49" i="7" s="1"/>
  <c r="J48" i="7"/>
  <c r="E48" i="7"/>
  <c r="C49" i="7"/>
  <c r="D49" i="7" s="1"/>
  <c r="H72" i="1"/>
  <c r="H50" i="7" l="1"/>
  <c r="I50" i="7" s="1"/>
  <c r="J49" i="7"/>
  <c r="E49" i="7"/>
  <c r="C50" i="7"/>
  <c r="D50" i="7" s="1"/>
  <c r="H73" i="1"/>
  <c r="H51" i="7" l="1"/>
  <c r="I51" i="7" s="1"/>
  <c r="J50" i="7"/>
  <c r="E50" i="7"/>
  <c r="C51" i="7"/>
  <c r="D51" i="7" s="1"/>
  <c r="H74" i="1"/>
  <c r="I74" i="1" s="1"/>
  <c r="H52" i="7" l="1"/>
  <c r="I52" i="7" s="1"/>
  <c r="J51" i="7"/>
  <c r="E51" i="7"/>
  <c r="C52" i="7"/>
  <c r="D52" i="7" s="1"/>
  <c r="H75" i="1"/>
  <c r="I75" i="1" s="1"/>
  <c r="J74" i="1"/>
  <c r="H53" i="7" l="1"/>
  <c r="J52" i="7"/>
  <c r="C53" i="7"/>
  <c r="E52" i="7"/>
  <c r="H76" i="1"/>
  <c r="I76" i="1" s="1"/>
  <c r="J75" i="1"/>
  <c r="I53" i="7" l="1"/>
  <c r="J53" i="7" s="1"/>
  <c r="J54" i="7" s="1"/>
  <c r="F12" i="2" s="1"/>
  <c r="I88" i="7" s="1"/>
  <c r="D53" i="7"/>
  <c r="E53" i="7" s="1"/>
  <c r="E54" i="7" s="1"/>
  <c r="C12" i="2" s="1"/>
  <c r="C88" i="7" s="1"/>
  <c r="H77" i="1"/>
  <c r="J76" i="1"/>
  <c r="I77" i="1" l="1"/>
  <c r="J77" i="1" s="1"/>
  <c r="C9" i="2" l="1"/>
  <c r="C85" i="7" s="1"/>
  <c r="C8" i="2"/>
  <c r="C84" i="7" s="1"/>
  <c r="C27" i="1"/>
  <c r="F11" i="6"/>
  <c r="D11" i="6"/>
  <c r="F14" i="6"/>
  <c r="F15" i="6" s="1"/>
  <c r="I27" i="1" s="1"/>
  <c r="F9" i="6"/>
  <c r="D46" i="6"/>
  <c r="C10" i="2" s="1"/>
  <c r="D14" i="6"/>
  <c r="D9" i="6"/>
  <c r="C86" i="7" l="1"/>
  <c r="F11" i="2"/>
  <c r="I87" i="7" s="1"/>
  <c r="D15" i="6"/>
  <c r="D27" i="1" s="1"/>
  <c r="D28" i="1" s="1"/>
  <c r="C11" i="2"/>
  <c r="C87" i="7" s="1"/>
  <c r="J27" i="1"/>
  <c r="I28" i="1"/>
  <c r="C15" i="2" l="1"/>
  <c r="I29" i="1"/>
  <c r="J28" i="1"/>
  <c r="B28" i="1"/>
  <c r="I30" i="1" l="1"/>
  <c r="J29" i="1"/>
  <c r="C28" i="1"/>
  <c r="C29" i="1" s="1"/>
  <c r="B29" i="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J30" i="1" l="1"/>
  <c r="I31" i="1"/>
  <c r="E27" i="1"/>
  <c r="E28" i="1"/>
  <c r="C30" i="1"/>
  <c r="J31" i="1" l="1"/>
  <c r="I32" i="1"/>
  <c r="D29" i="1"/>
  <c r="E29" i="1" s="1"/>
  <c r="C31" i="1"/>
  <c r="J32" i="1" l="1"/>
  <c r="I33" i="1"/>
  <c r="D30" i="1"/>
  <c r="D31" i="1" s="1"/>
  <c r="C32" i="1"/>
  <c r="J33" i="1" l="1"/>
  <c r="I34" i="1"/>
  <c r="E30" i="1"/>
  <c r="D32" i="1"/>
  <c r="E31" i="1"/>
  <c r="C33" i="1"/>
  <c r="J34" i="1" l="1"/>
  <c r="I35" i="1"/>
  <c r="D33" i="1"/>
  <c r="E32" i="1"/>
  <c r="C34" i="1"/>
  <c r="I36" i="1" l="1"/>
  <c r="J35" i="1"/>
  <c r="D34" i="1"/>
  <c r="E33" i="1"/>
  <c r="C35" i="1"/>
  <c r="I37" i="1" l="1"/>
  <c r="J36" i="1"/>
  <c r="D35" i="1"/>
  <c r="E34" i="1"/>
  <c r="C36" i="1"/>
  <c r="J37" i="1" l="1"/>
  <c r="I38" i="1"/>
  <c r="D36" i="1"/>
  <c r="E35" i="1"/>
  <c r="C37" i="1"/>
  <c r="J38" i="1" l="1"/>
  <c r="I39" i="1"/>
  <c r="D37" i="1"/>
  <c r="E36" i="1"/>
  <c r="C38" i="1"/>
  <c r="J39" i="1" l="1"/>
  <c r="I40" i="1"/>
  <c r="D38" i="1"/>
  <c r="E37" i="1"/>
  <c r="C39" i="1"/>
  <c r="J40" i="1" l="1"/>
  <c r="I41" i="1"/>
  <c r="D39" i="1"/>
  <c r="E38" i="1"/>
  <c r="C40" i="1"/>
  <c r="J41" i="1" l="1"/>
  <c r="I42" i="1"/>
  <c r="D40" i="1"/>
  <c r="E39" i="1"/>
  <c r="C41" i="1"/>
  <c r="J42" i="1" l="1"/>
  <c r="I43" i="1"/>
  <c r="D41" i="1"/>
  <c r="E40" i="1"/>
  <c r="C42" i="1"/>
  <c r="J43" i="1" l="1"/>
  <c r="I44" i="1"/>
  <c r="D42" i="1"/>
  <c r="E41" i="1"/>
  <c r="C43" i="1"/>
  <c r="J44" i="1" l="1"/>
  <c r="I45" i="1"/>
  <c r="D43" i="1"/>
  <c r="E42" i="1"/>
  <c r="C44" i="1"/>
  <c r="J45" i="1" l="1"/>
  <c r="I46" i="1"/>
  <c r="D44" i="1"/>
  <c r="E43" i="1"/>
  <c r="C45" i="1"/>
  <c r="J46" i="1" l="1"/>
  <c r="I47" i="1"/>
  <c r="D45" i="1"/>
  <c r="E44" i="1"/>
  <c r="C46" i="1"/>
  <c r="J47" i="1" l="1"/>
  <c r="I48" i="1"/>
  <c r="D46" i="1"/>
  <c r="E45" i="1"/>
  <c r="C47" i="1"/>
  <c r="J48" i="1" l="1"/>
  <c r="I49" i="1"/>
  <c r="D47" i="1"/>
  <c r="E46" i="1"/>
  <c r="C48" i="1"/>
  <c r="J49" i="1" l="1"/>
  <c r="I50" i="1"/>
  <c r="D48" i="1"/>
  <c r="E47" i="1"/>
  <c r="C49" i="1"/>
  <c r="J50" i="1" l="1"/>
  <c r="I51" i="1"/>
  <c r="D49" i="1"/>
  <c r="E48" i="1"/>
  <c r="C50" i="1"/>
  <c r="I52" i="1" l="1"/>
  <c r="J51" i="1"/>
  <c r="D50" i="1"/>
  <c r="E49" i="1"/>
  <c r="C51" i="1"/>
  <c r="J52" i="1" l="1"/>
  <c r="I53" i="1"/>
  <c r="D51" i="1"/>
  <c r="E50" i="1"/>
  <c r="C52" i="1"/>
  <c r="J53" i="1" l="1"/>
  <c r="I54" i="1"/>
  <c r="D52" i="1"/>
  <c r="E51" i="1"/>
  <c r="C53" i="1"/>
  <c r="J54" i="1" l="1"/>
  <c r="I55" i="1"/>
  <c r="D53" i="1"/>
  <c r="E52" i="1"/>
  <c r="C54" i="1"/>
  <c r="J55" i="1" l="1"/>
  <c r="I56" i="1"/>
  <c r="D54" i="1"/>
  <c r="E53" i="1"/>
  <c r="C55" i="1"/>
  <c r="J56" i="1" l="1"/>
  <c r="I57" i="1"/>
  <c r="D55" i="1"/>
  <c r="E54" i="1"/>
  <c r="C56" i="1"/>
  <c r="J57" i="1" l="1"/>
  <c r="I58" i="1"/>
  <c r="C91" i="7"/>
  <c r="D56" i="1"/>
  <c r="E55" i="1"/>
  <c r="C57" i="1"/>
  <c r="J58" i="1" l="1"/>
  <c r="I59" i="1"/>
  <c r="D57" i="1"/>
  <c r="E56" i="1"/>
  <c r="C58" i="1"/>
  <c r="J59" i="1" l="1"/>
  <c r="I60" i="1"/>
  <c r="D58" i="1"/>
  <c r="E58" i="1" s="1"/>
  <c r="E57" i="1"/>
  <c r="C59" i="1"/>
  <c r="J60" i="1" l="1"/>
  <c r="I61" i="1"/>
  <c r="D59" i="1"/>
  <c r="E59" i="1" s="1"/>
  <c r="C60" i="1"/>
  <c r="J61" i="1" l="1"/>
  <c r="I62" i="1"/>
  <c r="D60" i="1"/>
  <c r="E60" i="1" s="1"/>
  <c r="C61" i="1"/>
  <c r="J62" i="1" l="1"/>
  <c r="I63" i="1"/>
  <c r="D61" i="1"/>
  <c r="E61" i="1" s="1"/>
  <c r="C62" i="1"/>
  <c r="J63" i="1" l="1"/>
  <c r="I64" i="1"/>
  <c r="D62" i="1"/>
  <c r="E62" i="1" s="1"/>
  <c r="C63" i="1"/>
  <c r="J64" i="1" l="1"/>
  <c r="I65" i="1"/>
  <c r="D63" i="1"/>
  <c r="E63" i="1" s="1"/>
  <c r="C64" i="1"/>
  <c r="J65" i="1" l="1"/>
  <c r="I66" i="1"/>
  <c r="D64" i="1"/>
  <c r="E64" i="1" s="1"/>
  <c r="C65" i="1"/>
  <c r="J66" i="1" l="1"/>
  <c r="I67" i="1"/>
  <c r="D65" i="1"/>
  <c r="E65" i="1" s="1"/>
  <c r="C66" i="1"/>
  <c r="J67" i="1" l="1"/>
  <c r="I68" i="1"/>
  <c r="D66" i="1"/>
  <c r="E66" i="1" s="1"/>
  <c r="C67" i="1"/>
  <c r="J68" i="1" l="1"/>
  <c r="I69" i="1"/>
  <c r="D67" i="1"/>
  <c r="E67" i="1" s="1"/>
  <c r="C68" i="1"/>
  <c r="D68" i="1" s="1"/>
  <c r="E68" i="1" s="1"/>
  <c r="J69" i="1" l="1"/>
  <c r="I70" i="1"/>
  <c r="C69" i="1"/>
  <c r="D69" i="1" s="1"/>
  <c r="E69" i="1" s="1"/>
  <c r="J70" i="1" l="1"/>
  <c r="I71" i="1"/>
  <c r="C70" i="1"/>
  <c r="D70" i="1" s="1"/>
  <c r="E70" i="1" s="1"/>
  <c r="J71" i="1" l="1"/>
  <c r="I72" i="1"/>
  <c r="C71" i="1"/>
  <c r="D71" i="1" s="1"/>
  <c r="E71" i="1" s="1"/>
  <c r="J72" i="1" l="1"/>
  <c r="I73" i="1"/>
  <c r="J73" i="1" s="1"/>
  <c r="C72" i="1"/>
  <c r="D72" i="1" s="1"/>
  <c r="E72" i="1" s="1"/>
  <c r="J78" i="1" l="1"/>
  <c r="J6" i="1" s="1"/>
  <c r="J9" i="1" s="1"/>
  <c r="I63" i="7" s="1"/>
  <c r="C73" i="1"/>
  <c r="D73" i="1" s="1"/>
  <c r="E73" i="1" s="1"/>
  <c r="C74" i="1" l="1"/>
  <c r="D74" i="1" s="1"/>
  <c r="E74" i="1" s="1"/>
  <c r="C75" i="1" l="1"/>
  <c r="D75" i="1" s="1"/>
  <c r="E75" i="1" s="1"/>
  <c r="C76" i="1" l="1"/>
  <c r="D76" i="1" s="1"/>
  <c r="E76" i="1" s="1"/>
  <c r="C77" i="1" l="1"/>
  <c r="D77" i="1" s="1"/>
  <c r="E77" i="1" s="1"/>
  <c r="E78" i="1" l="1"/>
  <c r="E6" i="1" s="1"/>
  <c r="E9" i="1" l="1"/>
  <c r="D63" i="7" s="1"/>
  <c r="F15" i="2"/>
  <c r="I91" i="7" s="1"/>
</calcChain>
</file>

<file path=xl/comments1.xml><?xml version="1.0" encoding="utf-8"?>
<comments xmlns="http://schemas.openxmlformats.org/spreadsheetml/2006/main">
  <authors>
    <author>R005TX</author>
  </authors>
  <commentList>
    <comment ref="C10" authorId="0" shapeId="0">
      <text>
        <r>
          <rPr>
            <b/>
            <sz val="9"/>
            <color indexed="81"/>
            <rFont val="Tahoma"/>
            <family val="2"/>
          </rPr>
          <t>At advisor's discretion</t>
        </r>
      </text>
    </comment>
    <comment ref="B17" authorId="0" shapeId="0">
      <text>
        <r>
          <rPr>
            <b/>
            <sz val="9"/>
            <color indexed="81"/>
            <rFont val="Tahoma"/>
            <family val="2"/>
          </rPr>
          <t xml:space="preserve">Discounting Factor.
</t>
        </r>
        <r>
          <rPr>
            <sz val="9"/>
            <color indexed="81"/>
            <rFont val="Tahoma"/>
            <family val="2"/>
          </rPr>
          <t>The rate at which the amount would be invested if Insurance claim is received.</t>
        </r>
      </text>
    </comment>
    <comment ref="C17" authorId="0" shapeId="0">
      <text>
        <r>
          <rPr>
            <b/>
            <sz val="9"/>
            <color indexed="81"/>
            <rFont val="Tahoma"/>
            <family val="2"/>
          </rPr>
          <t>At advisor's discretion</t>
        </r>
      </text>
    </comment>
    <comment ref="C22" authorId="0" shapeId="0">
      <text>
        <r>
          <rPr>
            <b/>
            <sz val="9"/>
            <color indexed="81"/>
            <rFont val="Tahoma"/>
            <family val="2"/>
          </rPr>
          <t>At advisor's discretion</t>
        </r>
        <r>
          <rPr>
            <sz val="9"/>
            <color indexed="81"/>
            <rFont val="Tahoma"/>
            <family val="2"/>
          </rPr>
          <t xml:space="preserve">
</t>
        </r>
      </text>
    </comment>
    <comment ref="C41" authorId="0" shapeId="0">
      <text>
        <r>
          <rPr>
            <b/>
            <sz val="9"/>
            <color indexed="81"/>
            <rFont val="Tahoma"/>
            <family val="2"/>
          </rPr>
          <t>Including self expenses</t>
        </r>
        <r>
          <rPr>
            <sz val="9"/>
            <color indexed="81"/>
            <rFont val="Tahoma"/>
            <family val="2"/>
          </rPr>
          <t xml:space="preserve">
</t>
        </r>
      </text>
    </comment>
    <comment ref="B42" authorId="0" shapeId="0">
      <text>
        <r>
          <rPr>
            <sz val="9"/>
            <color indexed="81"/>
            <rFont val="Tahoma"/>
            <family val="2"/>
          </rPr>
          <t xml:space="preserve">Expenses relating to the person insured
</t>
        </r>
      </text>
    </comment>
    <comment ref="C42" authorId="0" shapeId="0">
      <text>
        <r>
          <rPr>
            <b/>
            <sz val="9"/>
            <color indexed="81"/>
            <rFont val="Tahoma"/>
            <family val="2"/>
          </rPr>
          <t>Advisors discretion</t>
        </r>
        <r>
          <rPr>
            <sz val="9"/>
            <color indexed="81"/>
            <rFont val="Tahoma"/>
            <family val="2"/>
          </rPr>
          <t xml:space="preserve">
and based on other details</t>
        </r>
      </text>
    </comment>
    <comment ref="E42" authorId="0" shapeId="0">
      <text>
        <r>
          <rPr>
            <b/>
            <sz val="9"/>
            <color indexed="81"/>
            <rFont val="Tahoma"/>
            <family val="2"/>
          </rPr>
          <t>Advisors discretion</t>
        </r>
        <r>
          <rPr>
            <sz val="9"/>
            <color indexed="81"/>
            <rFont val="Tahoma"/>
            <family val="2"/>
          </rPr>
          <t xml:space="preserve">
and based onother details</t>
        </r>
      </text>
    </comment>
    <comment ref="C45" authorId="0" shapeId="0">
      <text>
        <r>
          <rPr>
            <b/>
            <sz val="9"/>
            <color indexed="81"/>
            <rFont val="Tahoma"/>
            <family val="2"/>
          </rPr>
          <t>Advisors discretion</t>
        </r>
        <r>
          <rPr>
            <sz val="9"/>
            <color indexed="81"/>
            <rFont val="Tahoma"/>
            <family val="2"/>
          </rPr>
          <t xml:space="preserve">
</t>
        </r>
      </text>
    </comment>
  </commentList>
</comments>
</file>

<file path=xl/sharedStrings.xml><?xml version="1.0" encoding="utf-8"?>
<sst xmlns="http://schemas.openxmlformats.org/spreadsheetml/2006/main" count="166" uniqueCount="81">
  <si>
    <t>Year</t>
  </si>
  <si>
    <t>Name</t>
  </si>
  <si>
    <t>Age</t>
  </si>
  <si>
    <t>Retirement Age</t>
  </si>
  <si>
    <t>Monthly Income</t>
  </si>
  <si>
    <t>Current Earnings</t>
  </si>
  <si>
    <t>Present value of future earnings</t>
  </si>
  <si>
    <t>Present Value of all the future Income</t>
  </si>
  <si>
    <t>Sr No</t>
  </si>
  <si>
    <t>Future Earning Span</t>
  </si>
  <si>
    <t>Particulars</t>
  </si>
  <si>
    <t>Amount</t>
  </si>
  <si>
    <t>Outstanding Loans</t>
  </si>
  <si>
    <t>Home Loan</t>
  </si>
  <si>
    <t>Vehicle Loan</t>
  </si>
  <si>
    <t>Net Monthly Expenses</t>
  </si>
  <si>
    <t>Inflation Rate</t>
  </si>
  <si>
    <t xml:space="preserve">Net Returns </t>
  </si>
  <si>
    <t>Current Value of Investment Assets that can be sold in the event of your death</t>
  </si>
  <si>
    <t>© Network FP Knowledge Solutions Pvt. Ltd. Only Network FP ProMembers are licensed to use this calculator.</t>
  </si>
  <si>
    <t>Travelling / Vacation</t>
  </si>
  <si>
    <t>Car</t>
  </si>
  <si>
    <t xml:space="preserve">Other goals </t>
  </si>
  <si>
    <t>Existing Life Insurance</t>
  </si>
  <si>
    <t>Calculation:</t>
  </si>
  <si>
    <t>Goal Funding (Today's Value)</t>
  </si>
  <si>
    <t>Current Value of Future Expenses</t>
  </si>
  <si>
    <t>Monthly Expenses</t>
  </si>
  <si>
    <t xml:space="preserve">Income net of expenses </t>
  </si>
  <si>
    <t>Annual Income  ( Net of expenses)</t>
  </si>
  <si>
    <t xml:space="preserve">Income Hike </t>
  </si>
  <si>
    <t>Basic Details</t>
  </si>
  <si>
    <t>Life Expectency</t>
  </si>
  <si>
    <t>Annual Expenses ( Other than Goals)</t>
  </si>
  <si>
    <t>Remaining Life</t>
  </si>
  <si>
    <t>Expenses</t>
  </si>
  <si>
    <t>Current Insurance</t>
  </si>
  <si>
    <t>Current Insurance Premium</t>
  </si>
  <si>
    <t xml:space="preserve">   Projection of Income into Future &amp; its Present value</t>
  </si>
  <si>
    <t>Investments</t>
  </si>
  <si>
    <t>Mutual Funds</t>
  </si>
  <si>
    <t>Equity Shares</t>
  </si>
  <si>
    <t>ESOP</t>
  </si>
  <si>
    <t>Real Estate as an Investment</t>
  </si>
  <si>
    <t>Fixed Deposits</t>
  </si>
  <si>
    <t>Cash &amp; Bank Balance</t>
  </si>
  <si>
    <t>Cover Required as per calculation</t>
  </si>
  <si>
    <t>Actual Cover Required</t>
  </si>
  <si>
    <t>Total Life Insurance Required as per calculation</t>
  </si>
  <si>
    <t>-</t>
  </si>
  <si>
    <t>Scenario 1</t>
  </si>
  <si>
    <t>Scenario 2</t>
  </si>
  <si>
    <t>Details of Spouse / Dependent</t>
  </si>
  <si>
    <t>Alternate Income of Spouse / Dependent</t>
  </si>
  <si>
    <t>Investment Assets</t>
  </si>
  <si>
    <t>Aditional Requirement</t>
  </si>
  <si>
    <t xml:space="preserve">Investment Assets </t>
  </si>
  <si>
    <t>Alternate Income</t>
  </si>
  <si>
    <t>Actual Requirement</t>
  </si>
  <si>
    <t>Personal Exp (only self)</t>
  </si>
  <si>
    <t>Assumed post tax returns</t>
  </si>
  <si>
    <t xml:space="preserve">Additional details </t>
  </si>
  <si>
    <t>Other Loan</t>
  </si>
  <si>
    <t>Discounting Factor</t>
  </si>
  <si>
    <t>Children's Expenses &amp; Goals</t>
  </si>
  <si>
    <t>Education</t>
  </si>
  <si>
    <t>Scenario 1:</t>
  </si>
  <si>
    <t>Part 1</t>
  </si>
  <si>
    <t>Part 2</t>
  </si>
  <si>
    <r>
      <t xml:space="preserve">His future goals as of now are a </t>
    </r>
    <r>
      <rPr>
        <b/>
        <sz val="11"/>
        <color theme="1"/>
        <rFont val="Calibri"/>
        <family val="2"/>
        <scheme val="minor"/>
      </rPr>
      <t>Car worth 6.25L</t>
    </r>
    <r>
      <rPr>
        <sz val="11"/>
        <color theme="1"/>
        <rFont val="Calibri"/>
        <family val="2"/>
        <scheme val="minor"/>
      </rPr>
      <t xml:space="preserve"> and an Internationl </t>
    </r>
    <r>
      <rPr>
        <b/>
        <sz val="11"/>
        <color theme="1"/>
        <rFont val="Calibri"/>
        <family val="2"/>
        <scheme val="minor"/>
      </rPr>
      <t>Vacation of 5L</t>
    </r>
    <r>
      <rPr>
        <sz val="11"/>
        <color theme="1"/>
        <rFont val="Calibri"/>
        <family val="2"/>
        <scheme val="minor"/>
      </rPr>
      <t xml:space="preserve">.His current loans include a Credit Card </t>
    </r>
    <r>
      <rPr>
        <b/>
        <sz val="11"/>
        <color theme="1"/>
        <rFont val="Calibri"/>
        <family val="2"/>
        <scheme val="minor"/>
      </rPr>
      <t>outstanding of 85,000</t>
    </r>
    <r>
      <rPr>
        <sz val="11"/>
        <color theme="1"/>
        <rFont val="Calibri"/>
        <family val="2"/>
        <scheme val="minor"/>
      </rPr>
      <t xml:space="preserve">. Other Annual expenses are 1L. 
His assets currently are: </t>
    </r>
    <r>
      <rPr>
        <b/>
        <sz val="11"/>
        <color theme="1"/>
        <rFont val="Calibri"/>
        <family val="2"/>
        <scheme val="minor"/>
      </rPr>
      <t>Mutual Funds 2L, Bank Balance 2L, and a FD of 50k</t>
    </r>
    <r>
      <rPr>
        <sz val="11"/>
        <color theme="1"/>
        <rFont val="Calibri"/>
        <family val="2"/>
        <scheme val="minor"/>
      </rPr>
      <t xml:space="preserve">
(Assume Discounting factor 40%, Inflation 6%)</t>
    </r>
  </si>
  <si>
    <t>Part 3</t>
  </si>
  <si>
    <t>The age of spouse is 31.</t>
  </si>
  <si>
    <t>Scenario 2:</t>
  </si>
  <si>
    <t>Request all members to attend the session and move along with the Trainer</t>
  </si>
  <si>
    <t>In the same case, The spouse would want to start working and expects a salary of 60,000 with hike of 5%, and wants to retire by 50. Assume all other details to be the same, what is the HLV value for our client?</t>
  </si>
  <si>
    <t>They have additional goals of buying a new house which would result into a loan of 30L, and are planning to start a family and want to allocate 1L towards the expenses. and Annual expenses increases by 25,000.
All other details remain the same as first scenario.
What is the requirement as per Expense Replacement?</t>
  </si>
  <si>
    <t>Mr.ABC</t>
  </si>
  <si>
    <t>This is a sheet with a Case Study for understaning the Life Insurance Need Calculator Tool and concepts</t>
  </si>
  <si>
    <t>If using later in your practice, feel free to delete this sheet and use the Calculator separately</t>
  </si>
  <si>
    <t>Information collection sheet</t>
  </si>
  <si>
    <r>
      <t xml:space="preserve">You have a new client coming upto you, and you get to know his age is </t>
    </r>
    <r>
      <rPr>
        <b/>
        <sz val="11"/>
        <color theme="1"/>
        <rFont val="Calibri"/>
        <family val="2"/>
        <scheme val="minor"/>
      </rPr>
      <t>33</t>
    </r>
    <r>
      <rPr>
        <sz val="11"/>
        <color theme="1"/>
        <rFont val="Calibri"/>
        <family val="2"/>
        <scheme val="minor"/>
      </rPr>
      <t xml:space="preserve"> and working in an MNC with a salary of </t>
    </r>
    <r>
      <rPr>
        <b/>
        <sz val="11"/>
        <color theme="1"/>
        <rFont val="Calibri"/>
        <family val="2"/>
        <scheme val="minor"/>
      </rPr>
      <t xml:space="preserve">75000 </t>
    </r>
    <r>
      <rPr>
        <sz val="11"/>
        <color theme="1"/>
        <rFont val="Calibri"/>
        <family val="2"/>
        <scheme val="minor"/>
      </rPr>
      <t xml:space="preserve">per month, and his expenses are </t>
    </r>
    <r>
      <rPr>
        <b/>
        <sz val="11"/>
        <color theme="1"/>
        <rFont val="Calibri"/>
        <family val="2"/>
        <scheme val="minor"/>
      </rPr>
      <t>40,000</t>
    </r>
    <r>
      <rPr>
        <sz val="11"/>
        <color theme="1"/>
        <rFont val="Calibri"/>
        <family val="2"/>
        <scheme val="minor"/>
      </rPr>
      <t xml:space="preserve"> per month and personal accounts for </t>
    </r>
    <r>
      <rPr>
        <b/>
        <sz val="11"/>
        <color theme="1"/>
        <rFont val="Calibri"/>
        <family val="2"/>
        <scheme val="minor"/>
      </rPr>
      <t>10,000</t>
    </r>
    <r>
      <rPr>
        <sz val="11"/>
        <color theme="1"/>
        <rFont val="Calibri"/>
        <family val="2"/>
        <scheme val="minor"/>
      </rPr>
      <t xml:space="preserve">. When you ask about what do you expect as the hike he says: </t>
    </r>
    <r>
      <rPr>
        <b/>
        <sz val="11"/>
        <color theme="1"/>
        <rFont val="Calibri"/>
        <family val="2"/>
        <scheme val="minor"/>
      </rPr>
      <t>8%</t>
    </r>
    <r>
      <rPr>
        <sz val="11"/>
        <color theme="1"/>
        <rFont val="Calibri"/>
        <family val="2"/>
        <scheme val="minor"/>
      </rPr>
      <t xml:space="preserve"> on salary.
(Assume retirement age 58, Life expectancy 80, expected retun on claim as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</si>
</sst>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Red]&quot;₹&quot;\ \-#,##0"/>
    <numFmt numFmtId="165" formatCode="&quot;₹&quot;\ #,##0.00;[Red]&quot;₹&quot;\ \-#,##0.00"/>
    <numFmt numFmtId="166" formatCode="_ * #,##0.00_ ;_ * \-#,##0.00_ ;_ * &quot;-&quot;??_ ;_ @_ "/>
    <numFmt numFmtId="167" formatCode="_-* #,##0.00_-;\-* #,##0.00_-;_-* &quot;-&quot;??_-;_-@_-"/>
    <numFmt numFmtId="168" formatCode="_-* #,##0_-;\-* #,##0_-;_-* &quot;-&quot;??_-;_-@_-"/>
    <numFmt numFmtId="169" formatCode="_ * #,##0_ ;_ * \-#,##0_ ;_ * &quot;-&quot;??_ ;_ @_ "/>
    <numFmt numFmtId="170" formatCode="yyyy;@"/>
    <numFmt numFmtId="171" formatCode="#,##0_ ;\-#,##0\ "/>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Arial"/>
      <family val="2"/>
    </font>
    <font>
      <b/>
      <sz val="10"/>
      <color rgb="FFC00000"/>
      <name val="Arial"/>
      <family val="2"/>
    </font>
    <font>
      <sz val="12"/>
      <color theme="0"/>
      <name val="Calibri"/>
      <family val="2"/>
      <scheme val="minor"/>
    </font>
    <font>
      <sz val="14"/>
      <color theme="1"/>
      <name val="Calibri"/>
      <family val="2"/>
      <scheme val="minor"/>
    </font>
    <font>
      <sz val="20"/>
      <color theme="1"/>
      <name val="Calibri"/>
      <family val="2"/>
      <scheme val="minor"/>
    </font>
    <font>
      <sz val="10"/>
      <color theme="1"/>
      <name val="Calibri"/>
      <family val="2"/>
      <scheme val="minor"/>
    </font>
    <font>
      <i/>
      <sz val="10"/>
      <color rgb="FFFF0000"/>
      <name val="Calibri"/>
      <family val="2"/>
      <scheme val="minor"/>
    </font>
    <font>
      <sz val="10"/>
      <color theme="1"/>
      <name val="Arial"/>
      <family val="2"/>
    </font>
    <font>
      <b/>
      <sz val="11"/>
      <color theme="1"/>
      <name val="Calibri"/>
      <family val="2"/>
      <scheme val="minor"/>
    </font>
    <font>
      <b/>
      <sz val="14"/>
      <color theme="1"/>
      <name val="Calibri"/>
      <family val="2"/>
      <scheme val="minor"/>
    </font>
    <font>
      <b/>
      <sz val="11"/>
      <color theme="0"/>
      <name val="Calibri"/>
      <family val="2"/>
      <scheme val="minor"/>
    </font>
    <font>
      <b/>
      <sz val="14"/>
      <name val="Calibri"/>
      <family val="2"/>
      <scheme val="minor"/>
    </font>
    <font>
      <b/>
      <sz val="12"/>
      <color theme="1"/>
      <name val="Calibri"/>
      <family val="2"/>
      <scheme val="minor"/>
    </font>
    <font>
      <sz val="12"/>
      <color rgb="FFFF0000"/>
      <name val="Calibri"/>
      <family val="2"/>
      <scheme val="minor"/>
    </font>
    <font>
      <sz val="11"/>
      <name val="Calibri"/>
      <family val="2"/>
      <scheme val="minor"/>
    </font>
    <font>
      <sz val="12"/>
      <color theme="1"/>
      <name val="Calibri"/>
      <family val="2"/>
      <scheme val="minor"/>
    </font>
    <font>
      <sz val="11"/>
      <name val="Arial"/>
      <family val="2"/>
    </font>
    <font>
      <sz val="9"/>
      <color indexed="81"/>
      <name val="Tahoma"/>
      <family val="2"/>
    </font>
    <font>
      <b/>
      <sz val="9"/>
      <color indexed="81"/>
      <name val="Tahoma"/>
      <family val="2"/>
    </font>
    <font>
      <b/>
      <sz val="12"/>
      <color theme="0"/>
      <name val="Calibri"/>
      <family val="2"/>
      <scheme val="minor"/>
    </font>
    <font>
      <sz val="14"/>
      <color theme="0"/>
      <name val="Calibri"/>
      <family val="2"/>
      <scheme val="minor"/>
    </font>
    <font>
      <sz val="18"/>
      <color theme="1"/>
      <name val="Calibri"/>
      <family val="2"/>
      <scheme val="minor"/>
    </font>
    <font>
      <b/>
      <sz val="14"/>
      <color theme="0"/>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C000"/>
        <bgColor indexed="64"/>
      </patternFill>
    </fill>
    <fill>
      <patternFill patternType="lightHorizontal">
        <fgColor theme="0"/>
        <bgColor theme="0"/>
      </patternFill>
    </fill>
    <fill>
      <patternFill patternType="solid">
        <fgColor rgb="FFC00000"/>
        <bgColor theme="4"/>
      </patternFill>
    </fill>
    <fill>
      <patternFill patternType="solid">
        <fgColor theme="9" tint="0.79998168889431442"/>
        <bgColor indexed="64"/>
      </patternFill>
    </fill>
    <fill>
      <patternFill patternType="solid">
        <fgColor rgb="FFF9CBCE"/>
        <bgColor indexed="64"/>
      </patternFill>
    </fill>
    <fill>
      <patternFill patternType="solid">
        <fgColor theme="0"/>
        <bgColor theme="4" tint="0.79998168889431442"/>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theme="1" tint="0.499984740745262"/>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hair">
        <color theme="3" tint="-0.24994659260841701"/>
      </left>
      <right style="medium">
        <color indexed="64"/>
      </right>
      <top style="hair">
        <color theme="3" tint="-0.24994659260841701"/>
      </top>
      <bottom style="hair">
        <color theme="3"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theme="3" tint="-0.24994659260841701"/>
      </right>
      <top style="medium">
        <color indexed="64"/>
      </top>
      <bottom/>
      <diagonal/>
    </border>
    <border>
      <left/>
      <right style="hair">
        <color theme="3" tint="-0.24994659260841701"/>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theme="3" tint="-0.24994659260841701"/>
      </left>
      <right style="hair">
        <color indexed="64"/>
      </right>
      <top style="hair">
        <color theme="3" tint="-0.24994659260841701"/>
      </top>
      <bottom style="hair">
        <color theme="3" tint="-0.24994659260841701"/>
      </bottom>
      <diagonal/>
    </border>
    <border>
      <left style="hair">
        <color indexed="64"/>
      </left>
      <right style="hair">
        <color indexed="64"/>
      </right>
      <top style="hair">
        <color theme="3" tint="-0.24994659260841701"/>
      </top>
      <bottom style="hair">
        <color theme="3" tint="-0.24994659260841701"/>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xf numFmtId="167" fontId="3" fillId="0" borderId="0" applyFont="0" applyFill="0" applyBorder="0" applyAlignment="0" applyProtection="0"/>
    <xf numFmtId="167" fontId="3" fillId="0" borderId="0" applyFont="0" applyFill="0" applyBorder="0" applyAlignment="0" applyProtection="0"/>
  </cellStyleXfs>
  <cellXfs count="172">
    <xf numFmtId="0" fontId="0" fillId="0" borderId="0" xfId="0"/>
    <xf numFmtId="168" fontId="7" fillId="4" borderId="9" xfId="0" applyNumberFormat="1" applyFont="1" applyFill="1" applyBorder="1"/>
    <xf numFmtId="0" fontId="9" fillId="0" borderId="0" xfId="0" applyFont="1" applyAlignment="1" applyProtection="1">
      <alignment vertical="center" wrapText="1"/>
      <protection locked="0"/>
    </xf>
    <xf numFmtId="169" fontId="1" fillId="7" borderId="10" xfId="1" applyNumberFormat="1" applyFont="1" applyFill="1" applyBorder="1" applyAlignment="1" applyProtection="1">
      <alignment horizontal="left" vertical="center" wrapText="1"/>
      <protection locked="0"/>
    </xf>
    <xf numFmtId="0" fontId="0" fillId="0" borderId="0" xfId="0" applyBorder="1"/>
    <xf numFmtId="0" fontId="10" fillId="0" borderId="0" xfId="0" applyFont="1" applyBorder="1" applyAlignment="1" applyProtection="1">
      <protection hidden="1"/>
    </xf>
    <xf numFmtId="0" fontId="12" fillId="0" borderId="0" xfId="0" applyFont="1"/>
    <xf numFmtId="0" fontId="9" fillId="0" borderId="0" xfId="0" applyFont="1" applyFill="1" applyAlignment="1" applyProtection="1">
      <alignment vertical="center" wrapText="1"/>
      <protection locked="0"/>
    </xf>
    <xf numFmtId="0" fontId="15" fillId="0" borderId="0" xfId="0" applyFont="1" applyFill="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14" fillId="6" borderId="17" xfId="0" applyFont="1" applyFill="1" applyBorder="1" applyAlignment="1" applyProtection="1">
      <alignment horizontal="center" vertical="center" wrapText="1"/>
      <protection locked="0"/>
    </xf>
    <xf numFmtId="164" fontId="0" fillId="3" borderId="17" xfId="0" applyNumberFormat="1" applyFont="1" applyFill="1" applyBorder="1"/>
    <xf numFmtId="168" fontId="13" fillId="3" borderId="9" xfId="0" applyNumberFormat="1" applyFont="1" applyFill="1" applyBorder="1" applyAlignment="1">
      <alignment horizontal="center"/>
    </xf>
    <xf numFmtId="168" fontId="17" fillId="3" borderId="13" xfId="0" applyNumberFormat="1" applyFont="1" applyFill="1" applyBorder="1" applyAlignment="1">
      <alignment horizontal="center"/>
    </xf>
    <xf numFmtId="170" fontId="0" fillId="3" borderId="17" xfId="0" applyNumberFormat="1" applyFont="1" applyFill="1" applyBorder="1" applyAlignment="1" applyProtection="1">
      <alignment horizontal="left" vertical="center" wrapText="1"/>
      <protection locked="0"/>
    </xf>
    <xf numFmtId="170" fontId="0" fillId="3" borderId="22" xfId="0" applyNumberFormat="1" applyFont="1" applyFill="1" applyBorder="1" applyAlignment="1" applyProtection="1">
      <alignment horizontal="left" vertical="center" wrapText="1"/>
      <protection locked="0"/>
    </xf>
    <xf numFmtId="164" fontId="0" fillId="3" borderId="22" xfId="0" applyNumberFormat="1" applyFont="1" applyFill="1" applyBorder="1"/>
    <xf numFmtId="0" fontId="0" fillId="0" borderId="0" xfId="0" applyFont="1" applyAlignment="1" applyProtection="1">
      <alignment horizontal="center" vertical="center" wrapText="1"/>
      <protection locked="0"/>
    </xf>
    <xf numFmtId="170" fontId="0" fillId="3" borderId="23" xfId="0" applyNumberFormat="1" applyFont="1" applyFill="1" applyBorder="1" applyAlignment="1" applyProtection="1">
      <alignment horizontal="left" vertical="top" wrapText="1"/>
      <protection locked="0"/>
    </xf>
    <xf numFmtId="164" fontId="0" fillId="3" borderId="23" xfId="0" applyNumberFormat="1" applyFont="1" applyFill="1" applyBorder="1" applyAlignment="1">
      <alignment vertical="top"/>
    </xf>
    <xf numFmtId="164" fontId="19" fillId="9" borderId="3" xfId="1" applyNumberFormat="1" applyFont="1" applyFill="1" applyBorder="1" applyAlignment="1" applyProtection="1">
      <alignment horizontal="right" vertical="center" wrapText="1"/>
      <protection locked="0"/>
    </xf>
    <xf numFmtId="164" fontId="0" fillId="3" borderId="23" xfId="1" applyNumberFormat="1" applyFont="1" applyFill="1" applyBorder="1" applyAlignment="1" applyProtection="1">
      <alignment horizontal="right" vertical="top" wrapText="1"/>
      <protection locked="0"/>
    </xf>
    <xf numFmtId="164" fontId="0" fillId="3" borderId="22" xfId="1" applyNumberFormat="1" applyFont="1" applyFill="1" applyBorder="1" applyAlignment="1" applyProtection="1">
      <alignment horizontal="right" vertical="center" wrapText="1"/>
      <protection locked="0"/>
    </xf>
    <xf numFmtId="169" fontId="13" fillId="7" borderId="24" xfId="1" applyNumberFormat="1" applyFont="1" applyFill="1" applyBorder="1" applyAlignment="1" applyProtection="1">
      <alignment horizontal="center" vertical="center" wrapText="1"/>
      <protection locked="0"/>
    </xf>
    <xf numFmtId="164" fontId="16" fillId="7" borderId="25" xfId="1" applyNumberFormat="1" applyFont="1" applyFill="1" applyBorder="1" applyAlignment="1" applyProtection="1">
      <alignment horizontal="center" vertical="center" wrapText="1"/>
      <protection locked="0"/>
    </xf>
    <xf numFmtId="49" fontId="19" fillId="9" borderId="1" xfId="0" applyNumberFormat="1" applyFont="1" applyFill="1" applyBorder="1" applyAlignment="1" applyProtection="1">
      <alignment horizontal="right" vertical="center" wrapText="1"/>
      <protection locked="0"/>
    </xf>
    <xf numFmtId="1" fontId="20" fillId="0" borderId="5" xfId="3" applyNumberFormat="1" applyFont="1" applyBorder="1" applyAlignment="1" applyProtection="1">
      <alignment horizontal="center" vertical="center"/>
      <protection hidden="1"/>
    </xf>
    <xf numFmtId="168" fontId="20" fillId="0" borderId="6" xfId="4" applyNumberFormat="1" applyFont="1" applyFill="1" applyBorder="1" applyAlignment="1" applyProtection="1">
      <alignment horizontal="center" vertical="center" wrapText="1"/>
      <protection hidden="1"/>
    </xf>
    <xf numFmtId="1" fontId="20" fillId="0" borderId="7" xfId="3" applyNumberFormat="1" applyFont="1" applyBorder="1" applyAlignment="1" applyProtection="1">
      <alignment horizontal="center" vertical="center"/>
      <protection hidden="1"/>
    </xf>
    <xf numFmtId="168" fontId="20" fillId="0" borderId="7" xfId="4" applyNumberFormat="1" applyFont="1" applyFill="1" applyBorder="1" applyAlignment="1" applyProtection="1">
      <alignment horizontal="center" vertical="center"/>
      <protection hidden="1"/>
    </xf>
    <xf numFmtId="168" fontId="20" fillId="0" borderId="7" xfId="4" applyNumberFormat="1" applyFont="1" applyBorder="1" applyAlignment="1" applyProtection="1">
      <alignment horizontal="center" vertical="center"/>
      <protection hidden="1"/>
    </xf>
    <xf numFmtId="1" fontId="20" fillId="0" borderId="7" xfId="3" applyNumberFormat="1" applyFont="1" applyFill="1" applyBorder="1" applyAlignment="1" applyProtection="1">
      <alignment horizontal="center" vertical="center"/>
      <protection hidden="1"/>
    </xf>
    <xf numFmtId="1" fontId="20" fillId="0" borderId="4" xfId="3" applyNumberFormat="1" applyFont="1" applyFill="1" applyBorder="1" applyAlignment="1" applyProtection="1">
      <alignment horizontal="center" vertical="center"/>
      <protection hidden="1"/>
    </xf>
    <xf numFmtId="168" fontId="20" fillId="0" borderId="8" xfId="4" applyNumberFormat="1" applyFont="1" applyBorder="1" applyAlignment="1" applyProtection="1">
      <alignment horizontal="center" vertical="center"/>
      <protection hidden="1"/>
    </xf>
    <xf numFmtId="170" fontId="0" fillId="3" borderId="23" xfId="0" applyNumberFormat="1" applyFill="1" applyBorder="1" applyAlignment="1" applyProtection="1">
      <alignment horizontal="left" vertical="top" wrapText="1"/>
      <protection locked="0"/>
    </xf>
    <xf numFmtId="168" fontId="17" fillId="3" borderId="16" xfId="0" applyNumberFormat="1" applyFont="1" applyFill="1" applyBorder="1" applyAlignment="1">
      <alignment horizontal="center" vertical="center"/>
    </xf>
    <xf numFmtId="3" fontId="11" fillId="0" borderId="14" xfId="0" applyNumberFormat="1" applyFont="1" applyFill="1" applyBorder="1" applyAlignment="1" applyProtection="1">
      <alignment vertical="center" wrapText="1"/>
      <protection locked="0"/>
    </xf>
    <xf numFmtId="3" fontId="11" fillId="0" borderId="15" xfId="0" applyNumberFormat="1" applyFont="1" applyFill="1" applyBorder="1" applyAlignment="1" applyProtection="1">
      <alignment vertical="center" wrapText="1"/>
      <protection locked="0"/>
    </xf>
    <xf numFmtId="3" fontId="11" fillId="0" borderId="11" xfId="0" applyNumberFormat="1" applyFont="1" applyFill="1" applyBorder="1" applyAlignment="1" applyProtection="1">
      <alignment vertical="center" wrapText="1"/>
      <protection locked="0"/>
    </xf>
    <xf numFmtId="3" fontId="11" fillId="0" borderId="12" xfId="0" applyNumberFormat="1" applyFont="1" applyFill="1" applyBorder="1" applyAlignment="1" applyProtection="1">
      <alignment vertical="center" wrapText="1"/>
      <protection locked="0"/>
    </xf>
    <xf numFmtId="168" fontId="16" fillId="3" borderId="1" xfId="0" applyNumberFormat="1" applyFont="1" applyFill="1" applyBorder="1" applyAlignment="1"/>
    <xf numFmtId="168" fontId="16" fillId="3" borderId="2" xfId="0" applyNumberFormat="1" applyFont="1" applyFill="1" applyBorder="1" applyAlignment="1"/>
    <xf numFmtId="3" fontId="0" fillId="0" borderId="17" xfId="0" applyNumberFormat="1" applyFill="1" applyBorder="1" applyAlignment="1" applyProtection="1">
      <alignment horizontal="left" vertical="top" wrapText="1"/>
      <protection locked="0"/>
    </xf>
    <xf numFmtId="10" fontId="0" fillId="3" borderId="17" xfId="0" applyNumberFormat="1" applyFont="1" applyFill="1" applyBorder="1" applyAlignment="1" applyProtection="1">
      <alignment horizontal="right" vertical="center" wrapText="1"/>
      <protection locked="0"/>
    </xf>
    <xf numFmtId="170" fontId="12" fillId="7" borderId="17" xfId="0" applyNumberFormat="1" applyFont="1" applyFill="1" applyBorder="1" applyAlignment="1" applyProtection="1">
      <alignment horizontal="left" vertical="center" wrapText="1"/>
      <protection locked="0"/>
    </xf>
    <xf numFmtId="1" fontId="0" fillId="0" borderId="17" xfId="0" applyNumberFormat="1" applyFont="1" applyFill="1" applyBorder="1" applyAlignment="1" applyProtection="1">
      <alignment horizontal="left" vertical="center" wrapText="1"/>
      <protection locked="0"/>
    </xf>
    <xf numFmtId="3" fontId="0" fillId="3" borderId="17" xfId="0" applyNumberFormat="1" applyFont="1" applyFill="1" applyBorder="1" applyAlignment="1" applyProtection="1">
      <alignment horizontal="right" vertical="center" wrapText="1"/>
      <protection locked="0"/>
    </xf>
    <xf numFmtId="1" fontId="0" fillId="0" borderId="17" xfId="0" applyNumberFormat="1" applyFill="1" applyBorder="1" applyAlignment="1" applyProtection="1">
      <alignment horizontal="left" vertical="center" wrapText="1"/>
      <protection locked="0"/>
    </xf>
    <xf numFmtId="3" fontId="0" fillId="0" borderId="17" xfId="0" applyNumberFormat="1" applyFont="1" applyFill="1" applyBorder="1" applyAlignment="1" applyProtection="1">
      <alignment horizontal="left" vertical="center" wrapText="1"/>
      <protection locked="0"/>
    </xf>
    <xf numFmtId="171" fontId="0" fillId="3" borderId="17" xfId="0" applyNumberFormat="1" applyFont="1" applyFill="1" applyBorder="1" applyAlignment="1" applyProtection="1">
      <alignment horizontal="right" vertical="center" wrapText="1"/>
      <protection locked="0"/>
    </xf>
    <xf numFmtId="3" fontId="18" fillId="0" borderId="17" xfId="0" applyNumberFormat="1" applyFont="1" applyFill="1" applyBorder="1" applyAlignment="1" applyProtection="1">
      <alignment horizontal="left" vertical="center" wrapText="1"/>
      <protection locked="0"/>
    </xf>
    <xf numFmtId="9" fontId="0" fillId="0" borderId="17" xfId="0" applyNumberFormat="1" applyFont="1" applyFill="1" applyBorder="1" applyAlignment="1" applyProtection="1">
      <alignment horizontal="right" vertical="center" wrapText="1"/>
      <protection locked="0"/>
    </xf>
    <xf numFmtId="10" fontId="0" fillId="0" borderId="17" xfId="0" applyNumberFormat="1" applyFont="1" applyFill="1" applyBorder="1" applyAlignment="1" applyProtection="1">
      <alignment horizontal="left" vertical="center" wrapText="1"/>
      <protection locked="0"/>
    </xf>
    <xf numFmtId="170" fontId="16" fillId="10" borderId="17" xfId="0" applyNumberFormat="1" applyFont="1" applyFill="1" applyBorder="1" applyAlignment="1" applyProtection="1">
      <alignment horizontal="left" vertical="center" wrapText="1"/>
      <protection locked="0"/>
    </xf>
    <xf numFmtId="170" fontId="12" fillId="10" borderId="17" xfId="0" applyNumberFormat="1" applyFont="1" applyFill="1" applyBorder="1" applyAlignment="1" applyProtection="1">
      <alignment horizontal="left" vertical="center" wrapText="1"/>
      <protection locked="0"/>
    </xf>
    <xf numFmtId="169" fontId="13" fillId="10" borderId="24" xfId="1" applyNumberFormat="1" applyFont="1" applyFill="1" applyBorder="1" applyAlignment="1" applyProtection="1">
      <alignment horizontal="center" vertical="center" wrapText="1"/>
      <protection locked="0"/>
    </xf>
    <xf numFmtId="164" fontId="16" fillId="10" borderId="25" xfId="1" applyNumberFormat="1" applyFont="1" applyFill="1" applyBorder="1" applyAlignment="1" applyProtection="1">
      <alignment horizontal="center" vertical="center" wrapText="1"/>
      <protection locked="0"/>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26" xfId="0" applyBorder="1"/>
    <xf numFmtId="0" fontId="0" fillId="0" borderId="33" xfId="0" applyBorder="1"/>
    <xf numFmtId="0" fontId="0" fillId="0" borderId="34" xfId="0" applyBorder="1"/>
    <xf numFmtId="169" fontId="1" fillId="10" borderId="10" xfId="1" applyNumberFormat="1" applyFont="1" applyFill="1" applyBorder="1" applyAlignment="1" applyProtection="1">
      <alignment horizontal="left" vertical="center" wrapText="1"/>
      <protection locked="0"/>
    </xf>
    <xf numFmtId="0" fontId="14" fillId="6" borderId="17" xfId="0" applyFont="1" applyFill="1" applyBorder="1" applyAlignment="1" applyProtection="1">
      <alignment horizontal="center" vertical="center" wrapText="1"/>
      <protection locked="0"/>
    </xf>
    <xf numFmtId="0" fontId="0" fillId="0" borderId="0" xfId="0" applyProtection="1">
      <protection locked="0"/>
    </xf>
    <xf numFmtId="0" fontId="0" fillId="0" borderId="17" xfId="0" applyBorder="1" applyProtection="1">
      <protection locked="0"/>
    </xf>
    <xf numFmtId="0" fontId="14" fillId="2" borderId="17" xfId="0" applyFont="1" applyFill="1" applyBorder="1" applyAlignment="1" applyProtection="1">
      <protection locked="0"/>
    </xf>
    <xf numFmtId="0" fontId="19" fillId="0" borderId="17" xfId="0" applyFont="1" applyBorder="1" applyAlignment="1" applyProtection="1">
      <protection locked="0"/>
    </xf>
    <xf numFmtId="0" fontId="0" fillId="0" borderId="17" xfId="0" applyBorder="1" applyAlignment="1" applyProtection="1">
      <protection locked="0"/>
    </xf>
    <xf numFmtId="0" fontId="0" fillId="3" borderId="17" xfId="0" applyFill="1" applyBorder="1" applyAlignment="1" applyProtection="1">
      <protection locked="0"/>
    </xf>
    <xf numFmtId="0" fontId="0" fillId="7" borderId="17" xfId="0" applyFill="1" applyBorder="1" applyAlignment="1" applyProtection="1">
      <alignment horizontal="right"/>
      <protection locked="0"/>
    </xf>
    <xf numFmtId="0" fontId="0" fillId="7" borderId="17" xfId="0" applyFill="1" applyBorder="1" applyAlignment="1" applyProtection="1">
      <protection locked="0"/>
    </xf>
    <xf numFmtId="0" fontId="0" fillId="3" borderId="17" xfId="0" applyFill="1" applyBorder="1" applyProtection="1">
      <protection locked="0"/>
    </xf>
    <xf numFmtId="169" fontId="0" fillId="3" borderId="17" xfId="1" applyNumberFormat="1" applyFont="1" applyFill="1" applyBorder="1" applyAlignment="1" applyProtection="1">
      <protection locked="0"/>
    </xf>
    <xf numFmtId="169" fontId="0" fillId="7" borderId="17" xfId="1" applyNumberFormat="1" applyFont="1" applyFill="1" applyBorder="1" applyAlignment="1" applyProtection="1">
      <alignment horizontal="right"/>
      <protection locked="0"/>
    </xf>
    <xf numFmtId="169" fontId="0" fillId="3" borderId="17" xfId="1" applyNumberFormat="1" applyFont="1" applyFill="1" applyBorder="1" applyProtection="1">
      <protection locked="0"/>
    </xf>
    <xf numFmtId="10" fontId="0" fillId="3" borderId="17" xfId="2" applyNumberFormat="1" applyFont="1" applyFill="1" applyBorder="1" applyProtection="1">
      <protection locked="0"/>
    </xf>
    <xf numFmtId="0" fontId="0" fillId="0" borderId="22" xfId="0" applyBorder="1" applyAlignment="1" applyProtection="1">
      <alignment horizontal="left"/>
      <protection locked="0"/>
    </xf>
    <xf numFmtId="169" fontId="0" fillId="3" borderId="22" xfId="1" applyNumberFormat="1" applyFont="1" applyFill="1" applyBorder="1" applyProtection="1">
      <protection locked="0"/>
    </xf>
    <xf numFmtId="169" fontId="0" fillId="7" borderId="22" xfId="1" applyNumberFormat="1" applyFont="1" applyFill="1" applyBorder="1" applyAlignment="1" applyProtection="1">
      <alignment horizontal="right"/>
      <protection locked="0"/>
    </xf>
    <xf numFmtId="169" fontId="0" fillId="3" borderId="18" xfId="1" applyNumberFormat="1" applyFont="1" applyFill="1" applyBorder="1" applyAlignment="1" applyProtection="1">
      <protection locked="0"/>
    </xf>
    <xf numFmtId="0" fontId="0" fillId="0" borderId="23" xfId="0" applyBorder="1" applyAlignment="1" applyProtection="1">
      <alignment horizontal="left"/>
      <protection locked="0"/>
    </xf>
    <xf numFmtId="169" fontId="0" fillId="3" borderId="23" xfId="1" applyNumberFormat="1" applyFont="1" applyFill="1" applyBorder="1" applyAlignment="1" applyProtection="1">
      <protection locked="0"/>
    </xf>
    <xf numFmtId="169" fontId="0" fillId="7" borderId="23" xfId="1" applyNumberFormat="1" applyFont="1" applyFill="1" applyBorder="1" applyAlignment="1" applyProtection="1">
      <alignment horizontal="right"/>
      <protection locked="0"/>
    </xf>
    <xf numFmtId="0" fontId="0" fillId="0" borderId="17" xfId="0" applyBorder="1" applyAlignment="1" applyProtection="1">
      <alignment horizontal="left"/>
      <protection locked="0"/>
    </xf>
    <xf numFmtId="169" fontId="0" fillId="7" borderId="17" xfId="1" applyNumberFormat="1" applyFont="1" applyFill="1" applyBorder="1" applyAlignment="1" applyProtection="1">
      <protection locked="0"/>
    </xf>
    <xf numFmtId="169" fontId="0" fillId="3" borderId="17" xfId="1" applyNumberFormat="1" applyFont="1" applyFill="1" applyBorder="1" applyAlignment="1" applyProtection="1">
      <alignment horizontal="right"/>
      <protection locked="0"/>
    </xf>
    <xf numFmtId="10" fontId="0" fillId="3" borderId="17" xfId="1" applyNumberFormat="1" applyFont="1" applyFill="1" applyBorder="1" applyAlignment="1" applyProtection="1">
      <alignment horizontal="right"/>
      <protection locked="0"/>
    </xf>
    <xf numFmtId="9" fontId="0" fillId="3" borderId="17" xfId="2" applyFont="1" applyFill="1" applyBorder="1" applyAlignment="1" applyProtection="1">
      <alignment horizontal="right"/>
      <protection locked="0"/>
    </xf>
    <xf numFmtId="0" fontId="12" fillId="0" borderId="17" xfId="0" applyFont="1" applyBorder="1" applyProtection="1">
      <protection locked="0"/>
    </xf>
    <xf numFmtId="169" fontId="0" fillId="8" borderId="17" xfId="1" applyNumberFormat="1" applyFont="1" applyFill="1" applyBorder="1" applyProtection="1">
      <protection locked="0"/>
    </xf>
    <xf numFmtId="3" fontId="18" fillId="3" borderId="17" xfId="0" applyNumberFormat="1" applyFont="1" applyFill="1" applyBorder="1" applyAlignment="1" applyProtection="1">
      <alignment horizontal="right" vertical="center" wrapText="1"/>
      <protection locked="0"/>
    </xf>
    <xf numFmtId="10" fontId="18" fillId="8" borderId="17" xfId="0" applyNumberFormat="1" applyFont="1" applyFill="1" applyBorder="1" applyAlignment="1" applyProtection="1">
      <alignment horizontal="right" vertical="center" wrapText="1"/>
      <protection locked="0"/>
    </xf>
    <xf numFmtId="0" fontId="10" fillId="0" borderId="0" xfId="0" applyFont="1" applyBorder="1" applyAlignment="1" applyProtection="1">
      <protection locked="0"/>
    </xf>
    <xf numFmtId="0" fontId="0" fillId="0" borderId="0" xfId="0" applyProtection="1"/>
    <xf numFmtId="0" fontId="10" fillId="0" borderId="0" xfId="0" applyFont="1" applyBorder="1" applyAlignment="1" applyProtection="1"/>
    <xf numFmtId="0" fontId="25" fillId="0" borderId="0" xfId="0" applyFont="1" applyProtection="1">
      <protection locked="0"/>
    </xf>
    <xf numFmtId="0" fontId="25" fillId="0" borderId="0" xfId="0" applyFont="1" applyAlignment="1" applyProtection="1">
      <alignment wrapText="1"/>
      <protection locked="0"/>
    </xf>
    <xf numFmtId="0" fontId="0" fillId="0" borderId="0" xfId="0" applyBorder="1" applyProtection="1">
      <protection locked="0"/>
    </xf>
    <xf numFmtId="0" fontId="8" fillId="0" borderId="0" xfId="0" applyFont="1" applyBorder="1" applyAlignment="1" applyProtection="1">
      <alignment horizontal="center"/>
      <protection locked="0"/>
    </xf>
    <xf numFmtId="168" fontId="24" fillId="2" borderId="3" xfId="0" applyNumberFormat="1" applyFont="1" applyFill="1" applyBorder="1" applyAlignment="1" applyProtection="1">
      <protection locked="0"/>
    </xf>
    <xf numFmtId="168" fontId="17" fillId="3" borderId="16" xfId="0" applyNumberFormat="1" applyFont="1" applyFill="1" applyBorder="1" applyAlignment="1" applyProtection="1">
      <alignment horizontal="center" vertical="center"/>
      <protection locked="0"/>
    </xf>
    <xf numFmtId="0" fontId="0" fillId="3" borderId="0" xfId="0" applyFill="1" applyProtection="1">
      <protection locked="0"/>
    </xf>
    <xf numFmtId="168" fontId="17" fillId="3" borderId="16" xfId="0" applyNumberFormat="1" applyFont="1" applyFill="1" applyBorder="1" applyAlignment="1" applyProtection="1">
      <alignment horizontal="right" vertical="center"/>
      <protection locked="0"/>
    </xf>
    <xf numFmtId="168" fontId="17" fillId="3" borderId="13" xfId="0" applyNumberFormat="1" applyFont="1" applyFill="1" applyBorder="1" applyAlignment="1" applyProtection="1">
      <alignment horizontal="center"/>
      <protection locked="0"/>
    </xf>
    <xf numFmtId="168" fontId="13" fillId="3" borderId="9" xfId="0" applyNumberFormat="1" applyFont="1" applyFill="1" applyBorder="1" applyAlignment="1" applyProtection="1">
      <alignment horizontal="center"/>
      <protection locked="0"/>
    </xf>
    <xf numFmtId="168" fontId="16" fillId="3" borderId="0" xfId="0" applyNumberFormat="1" applyFont="1" applyFill="1" applyBorder="1" applyAlignment="1" applyProtection="1">
      <alignment horizontal="right"/>
      <protection locked="0"/>
    </xf>
    <xf numFmtId="168" fontId="13" fillId="3" borderId="0" xfId="0" applyNumberFormat="1" applyFont="1" applyFill="1" applyBorder="1" applyAlignment="1" applyProtection="1">
      <alignment horizontal="center"/>
      <protection locked="0"/>
    </xf>
    <xf numFmtId="0" fontId="12" fillId="0" borderId="0" xfId="0" applyFont="1" applyProtection="1">
      <protection locked="0"/>
    </xf>
    <xf numFmtId="0" fontId="5" fillId="5" borderId="1"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1" fontId="20" fillId="0" borderId="5" xfId="3" applyNumberFormat="1" applyFont="1" applyBorder="1" applyAlignment="1" applyProtection="1">
      <alignment horizontal="center" vertical="center"/>
      <protection locked="0"/>
    </xf>
    <xf numFmtId="168" fontId="20" fillId="0" borderId="6" xfId="4" applyNumberFormat="1" applyFont="1" applyFill="1" applyBorder="1" applyAlignment="1" applyProtection="1">
      <alignment horizontal="center" vertical="center" wrapText="1"/>
      <protection locked="0"/>
    </xf>
    <xf numFmtId="1" fontId="20" fillId="0" borderId="7" xfId="3" applyNumberFormat="1" applyFont="1" applyBorder="1" applyAlignment="1" applyProtection="1">
      <alignment horizontal="center" vertical="center"/>
      <protection locked="0"/>
    </xf>
    <xf numFmtId="168" fontId="20" fillId="0" borderId="7" xfId="4" applyNumberFormat="1" applyFont="1" applyFill="1" applyBorder="1" applyAlignment="1" applyProtection="1">
      <alignment horizontal="center" vertical="center"/>
      <protection locked="0"/>
    </xf>
    <xf numFmtId="168" fontId="20" fillId="0" borderId="7" xfId="4" applyNumberFormat="1" applyFont="1" applyBorder="1" applyAlignment="1" applyProtection="1">
      <alignment horizontal="center" vertical="center"/>
      <protection locked="0"/>
    </xf>
    <xf numFmtId="1" fontId="20" fillId="0" borderId="7" xfId="3" applyNumberFormat="1" applyFont="1" applyFill="1" applyBorder="1" applyAlignment="1" applyProtection="1">
      <alignment horizontal="center" vertical="center"/>
      <protection locked="0"/>
    </xf>
    <xf numFmtId="1" fontId="20" fillId="0" borderId="4" xfId="3" applyNumberFormat="1" applyFont="1" applyFill="1" applyBorder="1" applyAlignment="1" applyProtection="1">
      <alignment horizontal="center" vertical="center"/>
      <protection locked="0"/>
    </xf>
    <xf numFmtId="168" fontId="20" fillId="0" borderId="8" xfId="4" applyNumberFormat="1" applyFont="1" applyBorder="1" applyAlignment="1" applyProtection="1">
      <alignment horizontal="center" vertical="center"/>
      <protection locked="0"/>
    </xf>
    <xf numFmtId="168" fontId="26" fillId="2" borderId="9" xfId="0" applyNumberFormat="1" applyFont="1" applyFill="1" applyBorder="1" applyProtection="1">
      <protection locked="0"/>
    </xf>
    <xf numFmtId="0" fontId="0" fillId="0" borderId="0" xfId="0" applyFont="1" applyProtection="1">
      <protection locked="0"/>
    </xf>
    <xf numFmtId="169" fontId="0" fillId="0" borderId="0" xfId="1" applyNumberFormat="1" applyFont="1" applyProtection="1">
      <protection locked="0"/>
    </xf>
    <xf numFmtId="165" fontId="0" fillId="0" borderId="0" xfId="0" applyNumberFormat="1" applyFont="1" applyProtection="1">
      <protection locked="0"/>
    </xf>
    <xf numFmtId="164" fontId="0" fillId="3" borderId="17" xfId="0" applyNumberFormat="1" applyFont="1" applyFill="1" applyBorder="1" applyProtection="1">
      <protection locked="0"/>
    </xf>
    <xf numFmtId="164" fontId="0" fillId="3" borderId="22" xfId="0" applyNumberFormat="1" applyFont="1" applyFill="1" applyBorder="1" applyProtection="1">
      <protection locked="0"/>
    </xf>
    <xf numFmtId="164" fontId="0" fillId="3" borderId="23"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0" fillId="3" borderId="0" xfId="0" applyFill="1" applyAlignment="1" applyProtection="1">
      <alignment horizontal="center" vertical="center"/>
      <protection locked="0"/>
    </xf>
    <xf numFmtId="0" fontId="0" fillId="0" borderId="0" xfId="0" applyFont="1" applyAlignment="1" applyProtection="1">
      <alignment horizontal="center" vertical="center"/>
      <protection locked="0"/>
    </xf>
    <xf numFmtId="0" fontId="9" fillId="0" borderId="0" xfId="0" applyFont="1" applyAlignment="1" applyProtection="1">
      <alignment vertical="center" wrapText="1"/>
    </xf>
    <xf numFmtId="0" fontId="0" fillId="0" borderId="0" xfId="0" applyFont="1" applyProtection="1"/>
    <xf numFmtId="0" fontId="14" fillId="6" borderId="17" xfId="0" applyFont="1" applyFill="1" applyBorder="1" applyAlignment="1" applyProtection="1">
      <alignment horizontal="center" vertical="center" wrapText="1"/>
      <protection locked="0"/>
    </xf>
    <xf numFmtId="0" fontId="7" fillId="0" borderId="19"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18" xfId="0" applyFont="1" applyBorder="1" applyAlignment="1" applyProtection="1">
      <alignment horizontal="left"/>
      <protection locked="0"/>
    </xf>
    <xf numFmtId="0" fontId="16" fillId="0" borderId="17" xfId="0" applyFont="1" applyBorder="1" applyAlignment="1" applyProtection="1">
      <alignment horizontal="center"/>
      <protection locked="0"/>
    </xf>
    <xf numFmtId="0" fontId="14" fillId="2" borderId="17"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0" fontId="14" fillId="2" borderId="19"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18" xfId="0" applyFont="1" applyFill="1" applyBorder="1" applyAlignment="1" applyProtection="1">
      <alignment horizontal="left"/>
      <protection locked="0"/>
    </xf>
    <xf numFmtId="0" fontId="25" fillId="0" borderId="1" xfId="0" applyFont="1" applyBorder="1" applyAlignment="1" applyProtection="1">
      <alignment horizontal="center" wrapText="1"/>
      <protection locked="0"/>
    </xf>
    <xf numFmtId="0" fontId="25" fillId="0" borderId="2"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2" fontId="4" fillId="2" borderId="1" xfId="3" applyNumberFormat="1" applyFont="1" applyFill="1" applyBorder="1" applyAlignment="1" applyProtection="1">
      <alignment horizontal="center" vertical="center"/>
      <protection locked="0"/>
    </xf>
    <xf numFmtId="2" fontId="4" fillId="2" borderId="2" xfId="3"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168" fontId="23" fillId="2" borderId="1" xfId="0" applyNumberFormat="1" applyFont="1" applyFill="1" applyBorder="1" applyAlignment="1" applyProtection="1">
      <alignment horizontal="left"/>
      <protection locked="0"/>
    </xf>
    <xf numFmtId="168" fontId="23" fillId="2" borderId="2" xfId="0" applyNumberFormat="1" applyFont="1" applyFill="1" applyBorder="1" applyAlignment="1" applyProtection="1">
      <alignment horizontal="left"/>
      <protection locked="0"/>
    </xf>
    <xf numFmtId="3" fontId="11" fillId="0" borderId="14" xfId="0" applyNumberFormat="1" applyFont="1" applyFill="1" applyBorder="1" applyAlignment="1" applyProtection="1">
      <alignment horizontal="left" vertical="center" wrapText="1"/>
      <protection locked="0"/>
    </xf>
    <xf numFmtId="3" fontId="11" fillId="0" borderId="15" xfId="0" applyNumberFormat="1" applyFont="1" applyFill="1" applyBorder="1" applyAlignment="1" applyProtection="1">
      <alignment horizontal="left" vertical="center" wrapText="1"/>
      <protection locked="0"/>
    </xf>
    <xf numFmtId="3" fontId="11" fillId="0" borderId="20" xfId="0" applyNumberFormat="1" applyFont="1" applyFill="1" applyBorder="1" applyAlignment="1" applyProtection="1">
      <alignment horizontal="left" vertical="center" wrapText="1"/>
      <protection locked="0"/>
    </xf>
    <xf numFmtId="3" fontId="11" fillId="0" borderId="11" xfId="0" applyNumberFormat="1" applyFont="1" applyFill="1" applyBorder="1" applyAlignment="1" applyProtection="1">
      <alignment horizontal="left" vertical="center" wrapText="1"/>
      <protection locked="0"/>
    </xf>
    <xf numFmtId="3" fontId="11" fillId="0" borderId="12" xfId="0" applyNumberFormat="1" applyFont="1" applyFill="1" applyBorder="1" applyAlignment="1" applyProtection="1">
      <alignment horizontal="left" vertical="center" wrapText="1"/>
      <protection locked="0"/>
    </xf>
    <xf numFmtId="3" fontId="11" fillId="0" borderId="21" xfId="0" applyNumberFormat="1" applyFont="1" applyFill="1" applyBorder="1" applyAlignment="1" applyProtection="1">
      <alignment horizontal="left" vertical="center" wrapText="1"/>
      <protection locked="0"/>
    </xf>
    <xf numFmtId="168" fontId="16" fillId="3" borderId="1" xfId="0" applyNumberFormat="1" applyFont="1" applyFill="1" applyBorder="1" applyAlignment="1" applyProtection="1">
      <alignment horizontal="center"/>
      <protection locked="0"/>
    </xf>
    <xf numFmtId="168" fontId="16" fillId="3" borderId="2" xfId="0" applyNumberFormat="1" applyFont="1" applyFill="1" applyBorder="1" applyAlignment="1" applyProtection="1">
      <alignment horizontal="center"/>
      <protection locked="0"/>
    </xf>
    <xf numFmtId="0" fontId="8" fillId="0" borderId="19" xfId="0" applyFont="1" applyBorder="1" applyAlignment="1" applyProtection="1">
      <alignment horizontal="center" wrapText="1"/>
      <protection locked="0"/>
    </xf>
    <xf numFmtId="0" fontId="8" fillId="0" borderId="18" xfId="0" applyFont="1" applyBorder="1" applyAlignment="1" applyProtection="1">
      <alignment horizontal="center" wrapText="1"/>
      <protection locked="0"/>
    </xf>
    <xf numFmtId="0" fontId="8" fillId="0" borderId="19"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left"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cellXfs>
  <cellStyles count="6">
    <cellStyle name="Comma" xfId="1" builtinId="3"/>
    <cellStyle name="Comma 2" xfId="4"/>
    <cellStyle name="Comma 3" xfId="5"/>
    <cellStyle name="Normal" xfId="0" builtinId="0"/>
    <cellStyle name="Normal 2" xfId="3"/>
    <cellStyle name="Percent" xfId="2" builtinId="5"/>
  </cellStyles>
  <dxfs count="9">
    <dxf>
      <fill>
        <patternFill>
          <bgColor rgb="FFFEFE5E"/>
        </patternFill>
      </fill>
    </dxf>
    <dxf>
      <fill>
        <patternFill>
          <bgColor rgb="FFFEFE5E"/>
        </patternFill>
      </fill>
    </dxf>
    <dxf>
      <fill>
        <patternFill>
          <bgColor rgb="FFFEFE5E"/>
        </patternFill>
      </fill>
    </dxf>
    <dxf>
      <fill>
        <patternFill>
          <bgColor rgb="FFFEFE5E"/>
        </patternFill>
      </fill>
    </dxf>
    <dxf>
      <fill>
        <patternFill>
          <bgColor rgb="FFFEFE5E"/>
        </patternFill>
      </fill>
    </dxf>
    <dxf>
      <fill>
        <patternFill>
          <bgColor rgb="FFFEFE5E"/>
        </patternFill>
      </fill>
    </dxf>
    <dxf>
      <fill>
        <patternFill>
          <bgColor rgb="FFFEFE5E"/>
        </patternFill>
      </fill>
    </dxf>
    <dxf>
      <fill>
        <patternFill>
          <bgColor rgb="FFFEFE5E"/>
        </patternFill>
      </fill>
    </dxf>
    <dxf>
      <fill>
        <patternFill>
          <bgColor rgb="FFFEFE5E"/>
        </patternFill>
      </fill>
    </dxf>
  </dxfs>
  <tableStyles count="0" defaultTableStyle="TableStyleMedium9" defaultPivotStyle="PivotStyleLight16"/>
  <colors>
    <mruColors>
      <color rgb="FFF9CB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overlay val="0"/>
    </c:title>
    <c:autoTitleDeleted val="0"/>
    <c:plotArea>
      <c:layout/>
      <c:pieChart>
        <c:varyColors val="1"/>
        <c:ser>
          <c:idx val="0"/>
          <c:order val="0"/>
          <c:dLbls>
            <c:dLbl>
              <c:idx val="0"/>
              <c:layout>
                <c:manualLayout>
                  <c:x val="-0.18359116156992047"/>
                  <c:y val="7.59937853001978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301-488C-B554-610B6BB17690}"/>
                </c:ext>
                <c:ext xmlns:c15="http://schemas.microsoft.com/office/drawing/2012/chart" uri="{CE6537A1-D6FC-4f65-9D91-7224C49458BB}"/>
              </c:extLst>
            </c:dLbl>
            <c:dLbl>
              <c:idx val="1"/>
              <c:layout>
                <c:manualLayout>
                  <c:x val="0.20499835195019275"/>
                  <c:y val="0.1241153879811840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301-488C-B554-610B6BB17690}"/>
                </c:ext>
                <c:ext xmlns:c15="http://schemas.microsoft.com/office/drawing/2012/chart" uri="{CE6537A1-D6FC-4f65-9D91-7224C49458BB}"/>
              </c:extLst>
            </c:dLbl>
            <c:dLbl>
              <c:idx val="2"/>
              <c:layout>
                <c:manualLayout>
                  <c:x val="5.8556181616905553E-2"/>
                  <c:y val="-0.2150259434090674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301-488C-B554-610B6BB17690}"/>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Sheet3!$C$61:$C$63</c:f>
              <c:strCache>
                <c:ptCount val="3"/>
                <c:pt idx="0">
                  <c:v>Investment Assets</c:v>
                </c:pt>
                <c:pt idx="1">
                  <c:v>Existing Life Insurance</c:v>
                </c:pt>
                <c:pt idx="2">
                  <c:v>Aditional Requirement</c:v>
                </c:pt>
              </c:strCache>
            </c:strRef>
          </c:cat>
          <c:val>
            <c:numRef>
              <c:f>Sheet3!$D$61:$D$63</c:f>
              <c:numCache>
                <c:formatCode>_-* #,##0_-;\-* #,##0_-;_-*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301-488C-B554-610B6BB17690}"/>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layout>
        <c:manualLayout>
          <c:xMode val="edge"/>
          <c:yMode val="edge"/>
          <c:x val="2.9694570063649641E-2"/>
          <c:y val="1.7929913802292346E-2"/>
        </c:manualLayout>
      </c:layout>
      <c:overlay val="0"/>
    </c:title>
    <c:autoTitleDeleted val="0"/>
    <c:plotArea>
      <c:layout/>
      <c:pieChart>
        <c:varyColors val="1"/>
        <c:ser>
          <c:idx val="0"/>
          <c:order val="0"/>
          <c:dLbls>
            <c:dLbl>
              <c:idx val="0"/>
              <c:layout>
                <c:manualLayout>
                  <c:x val="6.1167566459633983E-2"/>
                  <c:y val="2.4804341580387811E-2"/>
                </c:manualLayout>
              </c:layout>
              <c:tx>
                <c:rich>
                  <a:bodyPr/>
                  <a:lstStyle/>
                  <a:p>
                    <a:r>
                      <a:rPr lang="en-US" sz="1050"/>
                      <a:t>Investment Assets
8%</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92F-40C2-941A-2F654DCEAED7}"/>
                </c:ext>
                <c:ext xmlns:c15="http://schemas.microsoft.com/office/drawing/2012/chart" uri="{CE6537A1-D6FC-4f65-9D91-7224C49458BB}"/>
              </c:extLst>
            </c:dLbl>
            <c:dLbl>
              <c:idx val="1"/>
              <c:layout>
                <c:manualLayout>
                  <c:x val="0.12805913333680971"/>
                  <c:y val="0.13218668895438337"/>
                </c:manualLayout>
              </c:layout>
              <c:tx>
                <c:rich>
                  <a:bodyPr/>
                  <a:lstStyle/>
                  <a:p>
                    <a:r>
                      <a:rPr lang="en-US" sz="1050"/>
                      <a:t>Existing Life Insurance
5%</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92F-40C2-941A-2F654DCEAED7}"/>
                </c:ext>
                <c:ext xmlns:c15="http://schemas.microsoft.com/office/drawing/2012/chart" uri="{CE6537A1-D6FC-4f65-9D91-7224C49458BB}"/>
              </c:extLst>
            </c:dLbl>
            <c:dLbl>
              <c:idx val="2"/>
              <c:layout>
                <c:manualLayout>
                  <c:x val="1.3373123583039584E-2"/>
                  <c:y val="-0.22116667696356609"/>
                </c:manualLayout>
              </c:layout>
              <c:tx>
                <c:rich>
                  <a:bodyPr/>
                  <a:lstStyle/>
                  <a:p>
                    <a:r>
                      <a:rPr lang="en-US" sz="1000"/>
                      <a:t>Aditional Requirement
87%</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92F-40C2-941A-2F654DCEAED7}"/>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Sheet3!$H$61:$H$63</c:f>
              <c:strCache>
                <c:ptCount val="3"/>
                <c:pt idx="0">
                  <c:v>Investment Assets</c:v>
                </c:pt>
                <c:pt idx="1">
                  <c:v>Existing Life Insurance</c:v>
                </c:pt>
                <c:pt idx="2">
                  <c:v>Aditional Requirement</c:v>
                </c:pt>
              </c:strCache>
            </c:strRef>
          </c:cat>
          <c:val>
            <c:numRef>
              <c:f>Sheet3!$I$61:$I$63</c:f>
              <c:numCache>
                <c:formatCode>_-* #,##0_-;\-* #,##0_-;_-*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992F-40C2-941A-2F654DCEAED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Expense replacement requirement</a:t>
            </a:r>
          </a:p>
        </c:rich>
      </c:tx>
      <c:overlay val="0"/>
    </c:title>
    <c:autoTitleDeleted val="0"/>
    <c:plotArea>
      <c:layout/>
      <c:pieChart>
        <c:varyColors val="1"/>
        <c:ser>
          <c:idx val="0"/>
          <c:order val="0"/>
          <c:dLbls>
            <c:dLbl>
              <c:idx val="0"/>
              <c:layout>
                <c:manualLayout>
                  <c:x val="-0.25189073841339815"/>
                  <c:y val="0.11827087839394815"/>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2E90-4B19-BEA9-D1E395F63F3C}"/>
                </c:ext>
                <c:ext xmlns:c15="http://schemas.microsoft.com/office/drawing/2012/chart" uri="{CE6537A1-D6FC-4f65-9D91-7224C49458BB}"/>
              </c:extLst>
            </c:dLbl>
            <c:dLbl>
              <c:idx val="2"/>
              <c:layout>
                <c:manualLayout>
                  <c:x val="0.16823227064043728"/>
                  <c:y val="-0.15853774969831991"/>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E90-4B19-BEA9-D1E395F63F3C}"/>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2E90-4B19-BEA9-D1E395F63F3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overlay val="0"/>
    </c:title>
    <c:autoTitleDeleted val="0"/>
    <c:plotArea>
      <c:layout/>
      <c:pieChart>
        <c:varyColors val="1"/>
        <c:ser>
          <c:idx val="0"/>
          <c:order val="0"/>
          <c:dLbls>
            <c:dLbl>
              <c:idx val="1"/>
              <c:layout>
                <c:manualLayout>
                  <c:x val="0.33216581154205677"/>
                  <c:y val="0.1539886581534823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BC5-4C47-8E6D-D4C497BB67B2}"/>
                </c:ext>
                <c:ext xmlns:c15="http://schemas.microsoft.com/office/drawing/2012/chart" uri="{CE6537A1-D6FC-4f65-9D91-7224C49458BB}"/>
              </c:extLst>
            </c:dLbl>
            <c:dLbl>
              <c:idx val="2"/>
              <c:layout>
                <c:manualLayout>
                  <c:x val="-0.42650077246650192"/>
                  <c:y val="6.516631997190422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BC5-4C47-8E6D-D4C497BB67B2}"/>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Sheet3!$B$88:$B$91</c:f>
              <c:strCache>
                <c:ptCount val="4"/>
                <c:pt idx="0">
                  <c:v>Alternate Income</c:v>
                </c:pt>
                <c:pt idx="1">
                  <c:v>Investment Assets </c:v>
                </c:pt>
                <c:pt idx="2">
                  <c:v>Existing Life Insurance</c:v>
                </c:pt>
                <c:pt idx="3">
                  <c:v>Actual Requirement</c:v>
                </c:pt>
              </c:strCache>
            </c:strRef>
          </c:cat>
          <c:val>
            <c:numRef>
              <c:f>Sheet3!$C$88:$C$91</c:f>
              <c:numCache>
                <c:formatCode>"₹"\ #,##0;[Red]"₹"\ \-#,##0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8BC5-4C47-8E6D-D4C497BB67B2}"/>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sz="1800" b="1" i="0" baseline="0"/>
              <a:t>Insurance Requirement</a:t>
            </a:r>
            <a:endParaRPr lang="en-IN"/>
          </a:p>
        </c:rich>
      </c:tx>
      <c:overlay val="0"/>
    </c:title>
    <c:autoTitleDeleted val="0"/>
    <c:plotArea>
      <c:layout/>
      <c:pieChart>
        <c:varyColors val="1"/>
        <c:ser>
          <c:idx val="0"/>
          <c:order val="0"/>
          <c:dPt>
            <c:idx val="3"/>
            <c:bubble3D val="0"/>
            <c:explosion val="1"/>
            <c:extLst xmlns:c16r2="http://schemas.microsoft.com/office/drawing/2015/06/chart">
              <c:ext xmlns:c16="http://schemas.microsoft.com/office/drawing/2014/chart" uri="{C3380CC4-5D6E-409C-BE32-E72D297353CC}">
                <c16:uniqueId val="{00000000-22FE-4E78-A8BC-292F3203471B}"/>
              </c:ext>
            </c:extLst>
          </c:dPt>
          <c:dLbls>
            <c:dLbl>
              <c:idx val="1"/>
              <c:layout>
                <c:manualLayout>
                  <c:x val="2.7108716673573787E-3"/>
                  <c:y val="-0.2043369335372646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2FE-4E78-A8BC-292F3203471B}"/>
                </c:ext>
                <c:ext xmlns:c15="http://schemas.microsoft.com/office/drawing/2012/chart" uri="{CE6537A1-D6FC-4f65-9D91-7224C49458BB}"/>
              </c:extLst>
            </c:dLbl>
            <c:dLbl>
              <c:idx val="2"/>
              <c:layout>
                <c:manualLayout>
                  <c:x val="-8.4875811576184713E-3"/>
                  <c:y val="3.055984774560220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22FE-4E78-A8BC-292F3203471B}"/>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Sheet3!$H$88:$H$91</c:f>
              <c:strCache>
                <c:ptCount val="4"/>
                <c:pt idx="0">
                  <c:v>Alternate Income</c:v>
                </c:pt>
                <c:pt idx="1">
                  <c:v>Investment Assets </c:v>
                </c:pt>
                <c:pt idx="2">
                  <c:v>Existing Life Insurance</c:v>
                </c:pt>
                <c:pt idx="3">
                  <c:v>Actual Requirement</c:v>
                </c:pt>
              </c:strCache>
            </c:strRef>
          </c:cat>
          <c:val>
            <c:numRef>
              <c:f>Sheet3!$I$88:$I$91</c:f>
              <c:numCache>
                <c:formatCode>"₹"\ #,##0;[Red]"₹"\ \-#,##0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22FE-4E78-A8BC-292F3203471B}"/>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Expense replacement requirement</a:t>
            </a:r>
          </a:p>
        </c:rich>
      </c:tx>
      <c:overlay val="0"/>
    </c:title>
    <c:autoTitleDeleted val="0"/>
    <c:plotArea>
      <c:layout/>
      <c:pieChart>
        <c:varyColors val="1"/>
        <c:ser>
          <c:idx val="1"/>
          <c:order val="1"/>
          <c:dLbls>
            <c:dLbl>
              <c:idx val="0"/>
              <c:layout>
                <c:manualLayout>
                  <c:x val="0.15979363517060402"/>
                  <c:y val="7.353018372703412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915-450A-ADA5-B4B18259D363}"/>
                </c:ext>
                <c:ext xmlns:c15="http://schemas.microsoft.com/office/drawing/2012/chart" uri="{CE6537A1-D6FC-4f65-9D91-7224C49458BB}"/>
              </c:extLst>
            </c:dLbl>
            <c:dLbl>
              <c:idx val="1"/>
              <c:layout>
                <c:manualLayout>
                  <c:x val="8.3730096237970411E-2"/>
                  <c:y val="0.1289089384660254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915-450A-ADA5-B4B18259D363}"/>
                </c:ext>
                <c:ext xmlns:c15="http://schemas.microsoft.com/office/drawing/2012/chart" uri="{CE6537A1-D6FC-4f65-9D91-7224C49458BB}"/>
              </c:extLst>
            </c:dLbl>
            <c:dLbl>
              <c:idx val="2"/>
              <c:layout>
                <c:manualLayout>
                  <c:x val="0.16399880118791407"/>
                  <c:y val="-0.1918769216191166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915-450A-ADA5-B4B18259D363}"/>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Sheet3!$H$84:$H$86</c:f>
              <c:strCache>
                <c:ptCount val="3"/>
                <c:pt idx="0">
                  <c:v>Outstanding Loans</c:v>
                </c:pt>
                <c:pt idx="1">
                  <c:v>Goal Funding (Today's Value)</c:v>
                </c:pt>
                <c:pt idx="2">
                  <c:v>Current Value of Future Expenses</c:v>
                </c:pt>
              </c:strCache>
            </c:strRef>
          </c:cat>
          <c:val>
            <c:numRef>
              <c:f>Sheet3!$I$84:$I$86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1915-450A-ADA5-B4B18259D363}"/>
            </c:ext>
          </c:extLst>
        </c:ser>
        <c:ser>
          <c:idx val="2"/>
          <c:order val="2"/>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1915-450A-ADA5-B4B18259D363}"/>
            </c:ext>
          </c:extLst>
        </c:ser>
        <c:ser>
          <c:idx val="0"/>
          <c:order val="0"/>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5-1915-450A-ADA5-B4B18259D363}"/>
            </c:ext>
          </c:extLst>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overlay val="0"/>
    </c:title>
    <c:autoTitleDeleted val="0"/>
    <c:plotArea>
      <c:layout/>
      <c:pieChart>
        <c:varyColors val="1"/>
        <c:ser>
          <c:idx val="0"/>
          <c:order val="0"/>
          <c:dLbls>
            <c:dLbl>
              <c:idx val="1"/>
              <c:layout>
                <c:manualLayout>
                  <c:x val="1.8951771653543333E-2"/>
                  <c:y val="0.1241156313794111"/>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F90-49F5-8861-87B9D29070A9}"/>
                </c:ext>
                <c:ext xmlns:c15="http://schemas.microsoft.com/office/drawing/2012/chart" uri="{CE6537A1-D6FC-4f65-9D91-7224C49458BB}"/>
              </c:extLst>
            </c:dLbl>
            <c:dLbl>
              <c:idx val="2"/>
              <c:layout>
                <c:manualLayout>
                  <c:x val="0.15961800087489109"/>
                  <c:y val="-0.1867559784193645"/>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F90-49F5-8861-87B9D29070A9}"/>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Sheet3!$C$61:$C$63</c:f>
              <c:strCache>
                <c:ptCount val="3"/>
                <c:pt idx="0">
                  <c:v>Investment Assets</c:v>
                </c:pt>
                <c:pt idx="1">
                  <c:v>Existing Life Insurance</c:v>
                </c:pt>
                <c:pt idx="2">
                  <c:v>Aditional Requirement</c:v>
                </c:pt>
              </c:strCache>
            </c:strRef>
          </c:cat>
          <c:val>
            <c:numRef>
              <c:f>Sheet3!$D$61:$D$63</c:f>
              <c:numCache>
                <c:formatCode>_-* #,##0_-;\-* #,##0_-;_-*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9F90-49F5-8861-87B9D29070A9}"/>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layout>
        <c:manualLayout>
          <c:xMode val="edge"/>
          <c:yMode val="edge"/>
          <c:x val="0.30813457092697882"/>
          <c:y val="0"/>
        </c:manualLayout>
      </c:layout>
      <c:overlay val="0"/>
    </c:title>
    <c:autoTitleDeleted val="0"/>
    <c:plotArea>
      <c:layout/>
      <c:pieChart>
        <c:varyColors val="1"/>
        <c:ser>
          <c:idx val="0"/>
          <c:order val="0"/>
          <c:explosion val="24"/>
          <c:dLbls>
            <c:dLbl>
              <c:idx val="0"/>
              <c:layout>
                <c:manualLayout>
                  <c:x val="-0.35582809930859888"/>
                  <c:y val="4.1480247661349966E-2"/>
                </c:manualLayout>
              </c:layout>
              <c:tx>
                <c:rich>
                  <a:bodyPr/>
                  <a:lstStyle/>
                  <a:p>
                    <a:r>
                      <a:rPr lang="en-US" sz="1050"/>
                      <a:t>Investment Assets
8%</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6C8-4672-A8C4-4115EB5EEF41}"/>
                </c:ext>
                <c:ext xmlns:c15="http://schemas.microsoft.com/office/drawing/2012/chart" uri="{CE6537A1-D6FC-4f65-9D91-7224C49458BB}"/>
              </c:extLst>
            </c:dLbl>
            <c:dLbl>
              <c:idx val="1"/>
              <c:layout>
                <c:manualLayout>
                  <c:x val="0.12805913333680971"/>
                  <c:y val="0.13218668895438337"/>
                </c:manualLayout>
              </c:layout>
              <c:tx>
                <c:rich>
                  <a:bodyPr/>
                  <a:lstStyle/>
                  <a:p>
                    <a:r>
                      <a:rPr lang="en-US" sz="1050"/>
                      <a:t>Existing Life Insurance
5%</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6C8-4672-A8C4-4115EB5EEF41}"/>
                </c:ext>
                <c:ext xmlns:c15="http://schemas.microsoft.com/office/drawing/2012/chart" uri="{CE6537A1-D6FC-4f65-9D91-7224C49458BB}"/>
              </c:extLst>
            </c:dLbl>
            <c:dLbl>
              <c:idx val="2"/>
              <c:layout>
                <c:manualLayout>
                  <c:x val="0.10079035650345047"/>
                  <c:y val="-0.23327732078182989"/>
                </c:manualLayout>
              </c:layout>
              <c:tx>
                <c:rich>
                  <a:bodyPr/>
                  <a:lstStyle/>
                  <a:p>
                    <a:r>
                      <a:rPr lang="en-US" sz="1200"/>
                      <a:t>Aditional Requirement
87%</a:t>
                    </a:r>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6C8-4672-A8C4-4115EB5EEF41}"/>
                </c:ext>
                <c:ext xmlns:c15="http://schemas.microsoft.com/office/drawing/2012/chart" uri="{CE6537A1-D6FC-4f65-9D91-7224C49458BB}"/>
              </c:extLst>
            </c:dLbl>
            <c:spPr>
              <a:noFill/>
              <a:ln>
                <a:noFill/>
              </a:ln>
              <a:effectLst/>
            </c:spPr>
            <c:txPr>
              <a:bodyPr/>
              <a:lstStyle/>
              <a:p>
                <a:pPr>
                  <a:defRPr lang="en-IN"/>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Sheet3!$H$61:$H$63</c:f>
              <c:strCache>
                <c:ptCount val="3"/>
                <c:pt idx="0">
                  <c:v>Investment Assets</c:v>
                </c:pt>
                <c:pt idx="1">
                  <c:v>Existing Life Insurance</c:v>
                </c:pt>
                <c:pt idx="2">
                  <c:v>Aditional Requirement</c:v>
                </c:pt>
              </c:strCache>
            </c:strRef>
          </c:cat>
          <c:val>
            <c:numRef>
              <c:f>Sheet3!$I$61:$I$63</c:f>
              <c:numCache>
                <c:formatCode>_-* #,##0_-;\-* #,##0_-;_-*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36C8-4672-A8C4-4115EB5EEF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Expense replacement requirement</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A3BD-4989-AB10-751E1A7B8EEA}"/>
            </c:ext>
          </c:extLst>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Insurance Requirement</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Sheet3!$B$88:$B$91</c:f>
              <c:strCache>
                <c:ptCount val="4"/>
                <c:pt idx="0">
                  <c:v>Alternate Income</c:v>
                </c:pt>
                <c:pt idx="1">
                  <c:v>Investment Assets </c:v>
                </c:pt>
                <c:pt idx="2">
                  <c:v>Existing Life Insurance</c:v>
                </c:pt>
                <c:pt idx="3">
                  <c:v>Actual Requirement</c:v>
                </c:pt>
              </c:strCache>
            </c:strRef>
          </c:cat>
          <c:val>
            <c:numRef>
              <c:f>Sheet3!$C$88:$C$91</c:f>
              <c:numCache>
                <c:formatCode>"₹"\ #,##0;[Red]"₹"\ \-#,##0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A983-4C3F-A9E9-C6D7E1B09592}"/>
            </c:ext>
          </c:extLst>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sz="1800" b="1" i="0" baseline="0"/>
              <a:t>Insurance Requirement</a:t>
            </a:r>
            <a:endParaRPr lang="en-IN"/>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Sheet3!$H$88:$H$91</c:f>
              <c:strCache>
                <c:ptCount val="4"/>
                <c:pt idx="0">
                  <c:v>Alternate Income</c:v>
                </c:pt>
                <c:pt idx="1">
                  <c:v>Investment Assets </c:v>
                </c:pt>
                <c:pt idx="2">
                  <c:v>Existing Life Insurance</c:v>
                </c:pt>
                <c:pt idx="3">
                  <c:v>Actual Requirement</c:v>
                </c:pt>
              </c:strCache>
            </c:strRef>
          </c:cat>
          <c:val>
            <c:numRef>
              <c:f>Sheet3!$I$88:$I$91</c:f>
              <c:numCache>
                <c:formatCode>"₹"\ #,##0;[Red]"₹"\ \-#,##0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AAB-4E82-9F58-A1A893D77FD9}"/>
            </c:ext>
          </c:extLst>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N"/>
            </a:pPr>
            <a:r>
              <a:rPr lang="en-IN"/>
              <a:t>Expense replacement requirement</a:t>
            </a:r>
          </a:p>
        </c:rich>
      </c:tx>
      <c:overlay val="0"/>
    </c:title>
    <c:autoTitleDeleted val="0"/>
    <c:plotArea>
      <c:layout/>
      <c:pieChart>
        <c:varyColors val="1"/>
        <c:ser>
          <c:idx val="1"/>
          <c:order val="1"/>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Sheet3!$H$84:$H$86</c:f>
              <c:strCache>
                <c:ptCount val="3"/>
                <c:pt idx="0">
                  <c:v>Outstanding Loans</c:v>
                </c:pt>
                <c:pt idx="1">
                  <c:v>Goal Funding (Today's Value)</c:v>
                </c:pt>
                <c:pt idx="2">
                  <c:v>Current Value of Future Expenses</c:v>
                </c:pt>
              </c:strCache>
            </c:strRef>
          </c:cat>
          <c:val>
            <c:numRef>
              <c:f>Sheet3!$I$84:$I$86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EC2-472D-BECF-10B6E1E58505}"/>
            </c:ext>
          </c:extLst>
        </c:ser>
        <c:ser>
          <c:idx val="2"/>
          <c:order val="2"/>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EC2-472D-BECF-10B6E1E58505}"/>
            </c:ext>
          </c:extLst>
        </c:ser>
        <c:ser>
          <c:idx val="0"/>
          <c:order val="0"/>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Sheet3!$B$84:$B$86</c:f>
              <c:strCache>
                <c:ptCount val="3"/>
                <c:pt idx="0">
                  <c:v>Outstanding Loans</c:v>
                </c:pt>
                <c:pt idx="1">
                  <c:v>Goal Funding (Today's Value)</c:v>
                </c:pt>
                <c:pt idx="2">
                  <c:v>Current Value of Future Expenses</c:v>
                </c:pt>
              </c:strCache>
            </c:strRef>
          </c:cat>
          <c:val>
            <c:numRef>
              <c:f>Sheet3!$C$84:$C$86</c:f>
              <c:numCache>
                <c:formatCode>"₹"\ #,##0;[Red]"₹"\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BEC2-472D-BECF-10B6E1E58505}"/>
            </c:ext>
          </c:extLst>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106016</xdr:colOff>
      <xdr:row>0</xdr:row>
      <xdr:rowOff>57150</xdr:rowOff>
    </xdr:from>
    <xdr:to>
      <xdr:col>1</xdr:col>
      <xdr:colOff>1220441</xdr:colOff>
      <xdr:row>2</xdr:row>
      <xdr:rowOff>47625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641" y="57150"/>
          <a:ext cx="1114425"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113521</xdr:colOff>
      <xdr:row>0</xdr:row>
      <xdr:rowOff>96116</xdr:rowOff>
    </xdr:from>
    <xdr:to>
      <xdr:col>2</xdr:col>
      <xdr:colOff>275446</xdr:colOff>
      <xdr:row>2</xdr:row>
      <xdr:rowOff>86591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709" y="96116"/>
          <a:ext cx="1114425" cy="371475"/>
        </a:xfrm>
        <a:prstGeom prst="rect">
          <a:avLst/>
        </a:prstGeom>
      </xdr:spPr>
    </xdr:pic>
    <xdr:clientData/>
  </xdr:twoCellAnchor>
  <xdr:twoCellAnchor>
    <xdr:from>
      <xdr:col>0</xdr:col>
      <xdr:colOff>588818</xdr:colOff>
      <xdr:row>9</xdr:row>
      <xdr:rowOff>121227</xdr:rowOff>
    </xdr:from>
    <xdr:to>
      <xdr:col>5</xdr:col>
      <xdr:colOff>8659</xdr:colOff>
      <xdr:row>21</xdr:row>
      <xdr:rowOff>129887</xdr:rowOff>
    </xdr:to>
    <xdr:graphicFrame macro="">
      <xdr:nvGraphicFramePr>
        <xdr:cNvPr id="5" name="Chart 4">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xdr:row>
      <xdr:rowOff>138546</xdr:rowOff>
    </xdr:from>
    <xdr:to>
      <xdr:col>10</xdr:col>
      <xdr:colOff>17319</xdr:colOff>
      <xdr:row>21</xdr:row>
      <xdr:rowOff>95250</xdr:rowOff>
    </xdr:to>
    <xdr:graphicFrame macro="">
      <xdr:nvGraphicFramePr>
        <xdr:cNvPr id="6" name="Chart 5">
          <a:extLst>
            <a:ext uri="{FF2B5EF4-FFF2-40B4-BE49-F238E27FC236}">
              <a16:creationId xmlns:a16="http://schemas.microsoft.com/office/drawing/2014/main" xmlns=""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141951</xdr:colOff>
      <xdr:row>0</xdr:row>
      <xdr:rowOff>117474</xdr:rowOff>
    </xdr:from>
    <xdr:to>
      <xdr:col>1</xdr:col>
      <xdr:colOff>1256376</xdr:colOff>
      <xdr:row>2</xdr:row>
      <xdr:rowOff>107949</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514" y="117474"/>
          <a:ext cx="1114425" cy="371475"/>
        </a:xfrm>
        <a:prstGeom prst="rect">
          <a:avLst/>
        </a:prstGeom>
      </xdr:spPr>
    </xdr:pic>
    <xdr:clientData/>
  </xdr:twoCellAnchor>
  <xdr:twoCellAnchor>
    <xdr:from>
      <xdr:col>0</xdr:col>
      <xdr:colOff>182562</xdr:colOff>
      <xdr:row>16</xdr:row>
      <xdr:rowOff>0</xdr:rowOff>
    </xdr:from>
    <xdr:to>
      <xdr:col>3</xdr:col>
      <xdr:colOff>15874</xdr:colOff>
      <xdr:row>30</xdr:row>
      <xdr:rowOff>119062</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39687</xdr:colOff>
      <xdr:row>32</xdr:row>
      <xdr:rowOff>134937</xdr:rowOff>
    </xdr:from>
    <xdr:to>
      <xdr:col>3</xdr:col>
      <xdr:colOff>15875</xdr:colOff>
      <xdr:row>48</xdr:row>
      <xdr:rowOff>150812</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55563</xdr:colOff>
      <xdr:row>33</xdr:row>
      <xdr:rowOff>0</xdr:rowOff>
    </xdr:from>
    <xdr:to>
      <xdr:col>6</xdr:col>
      <xdr:colOff>134938</xdr:colOff>
      <xdr:row>49</xdr:row>
      <xdr:rowOff>7938</xdr:rowOff>
    </xdr:to>
    <xdr:graphicFrame macro="">
      <xdr:nvGraphicFramePr>
        <xdr:cNvPr id="5" name="Chart 4">
          <a:extLst>
            <a:ext uri="{FF2B5EF4-FFF2-40B4-BE49-F238E27FC236}">
              <a16:creationId xmlns:a16="http://schemas.microsoft.com/office/drawing/2014/main" xmlns=""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16</xdr:row>
      <xdr:rowOff>0</xdr:rowOff>
    </xdr:from>
    <xdr:to>
      <xdr:col>6</xdr:col>
      <xdr:colOff>142875</xdr:colOff>
      <xdr:row>30</xdr:row>
      <xdr:rowOff>119062</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117041</xdr:colOff>
      <xdr:row>0</xdr:row>
      <xdr:rowOff>0</xdr:rowOff>
    </xdr:from>
    <xdr:to>
      <xdr:col>3</xdr:col>
      <xdr:colOff>6823</xdr:colOff>
      <xdr:row>1</xdr:row>
      <xdr:rowOff>180975</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577" y="0"/>
          <a:ext cx="1114425" cy="371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65</xdr:row>
      <xdr:rowOff>76200</xdr:rowOff>
    </xdr:from>
    <xdr:to>
      <xdr:col>5</xdr:col>
      <xdr:colOff>219075</xdr:colOff>
      <xdr:row>79</xdr:row>
      <xdr:rowOff>152400</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64</xdr:row>
      <xdr:rowOff>95250</xdr:rowOff>
    </xdr:from>
    <xdr:to>
      <xdr:col>12</xdr:col>
      <xdr:colOff>123825</xdr:colOff>
      <xdr:row>80</xdr:row>
      <xdr:rowOff>19050</xdr:rowOff>
    </xdr:to>
    <xdr:graphicFrame macro="">
      <xdr:nvGraphicFramePr>
        <xdr:cNvPr id="6" name="Chart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93</xdr:row>
      <xdr:rowOff>66675</xdr:rowOff>
    </xdr:from>
    <xdr:to>
      <xdr:col>4</xdr:col>
      <xdr:colOff>1047750</xdr:colOff>
      <xdr:row>107</xdr:row>
      <xdr:rowOff>142875</xdr:rowOff>
    </xdr:to>
    <xdr:graphicFrame macro="">
      <xdr:nvGraphicFramePr>
        <xdr:cNvPr id="8" name="Chart 7">
          <a:extLst>
            <a:ext uri="{FF2B5EF4-FFF2-40B4-BE49-F238E27FC236}">
              <a16:creationId xmlns:a16="http://schemas.microsoft.com/office/drawing/2014/main" xmlns=""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103</xdr:row>
      <xdr:rowOff>133350</xdr:rowOff>
    </xdr:from>
    <xdr:to>
      <xdr:col>5</xdr:col>
      <xdr:colOff>314325</xdr:colOff>
      <xdr:row>111</xdr:row>
      <xdr:rowOff>19050</xdr:rowOff>
    </xdr:to>
    <xdr:graphicFrame macro="">
      <xdr:nvGraphicFramePr>
        <xdr:cNvPr id="9" name="Chart 8">
          <a:extLst>
            <a:ext uri="{FF2B5EF4-FFF2-40B4-BE49-F238E27FC236}">
              <a16:creationId xmlns:a16="http://schemas.microsoft.com/office/drawing/2014/main" xmlns=""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133350</xdr:colOff>
      <xdr:row>102</xdr:row>
      <xdr:rowOff>0</xdr:rowOff>
    </xdr:from>
    <xdr:to>
      <xdr:col>10</xdr:col>
      <xdr:colOff>152400</xdr:colOff>
      <xdr:row>116</xdr:row>
      <xdr:rowOff>76200</xdr:rowOff>
    </xdr:to>
    <xdr:graphicFrame macro="">
      <xdr:nvGraphicFramePr>
        <xdr:cNvPr id="10" name="Chart 9">
          <a:extLst>
            <a:ext uri="{FF2B5EF4-FFF2-40B4-BE49-F238E27FC236}">
              <a16:creationId xmlns:a16="http://schemas.microsoft.com/office/drawing/2014/main" xmlns=""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57150</xdr:colOff>
      <xdr:row>93</xdr:row>
      <xdr:rowOff>76200</xdr:rowOff>
    </xdr:from>
    <xdr:to>
      <xdr:col>9</xdr:col>
      <xdr:colOff>600075</xdr:colOff>
      <xdr:row>107</xdr:row>
      <xdr:rowOff>152400</xdr:rowOff>
    </xdr:to>
    <xdr:graphicFrame macro="">
      <xdr:nvGraphicFramePr>
        <xdr:cNvPr id="11" name="Chart 10">
          <a:extLst>
            <a:ext uri="{FF2B5EF4-FFF2-40B4-BE49-F238E27FC236}">
              <a16:creationId xmlns:a16="http://schemas.microsoft.com/office/drawing/2014/main" xmlns=""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55"/>
  <sheetViews>
    <sheetView showGridLines="0" tabSelected="1" zoomScale="140" zoomScaleNormal="140" workbookViewId="0">
      <selection activeCell="C2" sqref="C2"/>
    </sheetView>
  </sheetViews>
  <sheetFormatPr defaultColWidth="9.140625" defaultRowHeight="15" x14ac:dyDescent="0.25"/>
  <cols>
    <col min="1" max="1" width="6.42578125" style="67" customWidth="1"/>
    <col min="2" max="2" width="33.140625" style="67" customWidth="1"/>
    <col min="3" max="3" width="16.42578125" style="67" customWidth="1"/>
    <col min="4" max="4" width="12.5703125" style="67" hidden="1" customWidth="1"/>
    <col min="5" max="5" width="16.5703125" style="67" customWidth="1"/>
    <col min="6" max="6" width="1.85546875" style="67" hidden="1" customWidth="1"/>
    <col min="7" max="16384" width="9.140625" style="67"/>
  </cols>
  <sheetData>
    <row r="3" spans="2:6" ht="9" customHeight="1" x14ac:dyDescent="0.25"/>
    <row r="4" spans="2:6" ht="18.75" x14ac:dyDescent="0.3">
      <c r="B4" s="136" t="s">
        <v>79</v>
      </c>
      <c r="C4" s="137"/>
      <c r="D4" s="137"/>
      <c r="E4" s="138"/>
      <c r="F4" s="68"/>
    </row>
    <row r="5" spans="2:6" x14ac:dyDescent="0.25">
      <c r="B5" s="69" t="s">
        <v>31</v>
      </c>
      <c r="C5" s="140" t="s">
        <v>50</v>
      </c>
      <c r="D5" s="140"/>
      <c r="E5" s="140" t="s">
        <v>51</v>
      </c>
      <c r="F5" s="140"/>
    </row>
    <row r="6" spans="2:6" ht="18.75" x14ac:dyDescent="0.3">
      <c r="B6" s="70" t="s">
        <v>1</v>
      </c>
      <c r="C6" s="141" t="s">
        <v>76</v>
      </c>
      <c r="D6" s="141"/>
      <c r="E6" s="141" t="s">
        <v>76</v>
      </c>
      <c r="F6" s="141"/>
    </row>
    <row r="7" spans="2:6" x14ac:dyDescent="0.25">
      <c r="B7" s="71" t="s">
        <v>2</v>
      </c>
      <c r="C7" s="72"/>
      <c r="D7" s="73" t="s">
        <v>49</v>
      </c>
      <c r="E7" s="72"/>
      <c r="F7" s="73" t="s">
        <v>49</v>
      </c>
    </row>
    <row r="8" spans="2:6" x14ac:dyDescent="0.25">
      <c r="B8" s="71" t="s">
        <v>3</v>
      </c>
      <c r="C8" s="72"/>
      <c r="D8" s="73" t="s">
        <v>49</v>
      </c>
      <c r="E8" s="72"/>
      <c r="F8" s="73" t="s">
        <v>49</v>
      </c>
    </row>
    <row r="9" spans="2:6" hidden="1" x14ac:dyDescent="0.25">
      <c r="B9" s="74" t="s">
        <v>9</v>
      </c>
      <c r="C9" s="75"/>
      <c r="D9" s="73">
        <f>C8-C7</f>
        <v>0</v>
      </c>
      <c r="E9" s="75"/>
      <c r="F9" s="73">
        <f>E8-E7</f>
        <v>0</v>
      </c>
    </row>
    <row r="10" spans="2:6" x14ac:dyDescent="0.25">
      <c r="B10" s="72" t="s">
        <v>32</v>
      </c>
      <c r="C10" s="75"/>
      <c r="D10" s="73" t="s">
        <v>49</v>
      </c>
      <c r="E10" s="75"/>
      <c r="F10" s="73" t="s">
        <v>49</v>
      </c>
    </row>
    <row r="11" spans="2:6" hidden="1" x14ac:dyDescent="0.25">
      <c r="B11" s="72" t="s">
        <v>34</v>
      </c>
      <c r="C11" s="75"/>
      <c r="D11" s="73">
        <f>C10-C7</f>
        <v>0</v>
      </c>
      <c r="E11" s="75"/>
      <c r="F11" s="73">
        <f>E10-E7</f>
        <v>0</v>
      </c>
    </row>
    <row r="12" spans="2:6" x14ac:dyDescent="0.25">
      <c r="B12" s="71" t="s">
        <v>4</v>
      </c>
      <c r="C12" s="76"/>
      <c r="D12" s="77" t="s">
        <v>49</v>
      </c>
      <c r="E12" s="76"/>
      <c r="F12" s="77" t="s">
        <v>49</v>
      </c>
    </row>
    <row r="13" spans="2:6" x14ac:dyDescent="0.25">
      <c r="B13" s="71" t="s">
        <v>59</v>
      </c>
      <c r="C13" s="76"/>
      <c r="D13" s="77" t="s">
        <v>49</v>
      </c>
      <c r="E13" s="76"/>
      <c r="F13" s="77" t="s">
        <v>49</v>
      </c>
    </row>
    <row r="14" spans="2:6" hidden="1" x14ac:dyDescent="0.25">
      <c r="B14" s="74" t="s">
        <v>28</v>
      </c>
      <c r="C14" s="78"/>
      <c r="D14" s="77">
        <f>C12-C13</f>
        <v>0</v>
      </c>
      <c r="E14" s="78"/>
      <c r="F14" s="77">
        <f>E12-E13</f>
        <v>0</v>
      </c>
    </row>
    <row r="15" spans="2:6" hidden="1" x14ac:dyDescent="0.25">
      <c r="B15" s="74" t="s">
        <v>29</v>
      </c>
      <c r="C15" s="78"/>
      <c r="D15" s="77">
        <f>D14*12</f>
        <v>0</v>
      </c>
      <c r="E15" s="78"/>
      <c r="F15" s="77">
        <f>F14*12</f>
        <v>0</v>
      </c>
    </row>
    <row r="16" spans="2:6" x14ac:dyDescent="0.25">
      <c r="B16" s="72" t="s">
        <v>30</v>
      </c>
      <c r="C16" s="79"/>
      <c r="D16" s="77" t="s">
        <v>49</v>
      </c>
      <c r="E16" s="79"/>
      <c r="F16" s="77" t="s">
        <v>49</v>
      </c>
    </row>
    <row r="17" spans="2:6" x14ac:dyDescent="0.25">
      <c r="B17" s="42" t="s">
        <v>60</v>
      </c>
      <c r="C17" s="43"/>
      <c r="D17" s="68"/>
      <c r="E17" s="43"/>
      <c r="F17" s="68"/>
    </row>
    <row r="18" spans="2:6" x14ac:dyDescent="0.25">
      <c r="B18" s="71" t="s">
        <v>36</v>
      </c>
      <c r="C18" s="78"/>
      <c r="D18" s="77" t="s">
        <v>49</v>
      </c>
      <c r="E18" s="78"/>
      <c r="F18" s="77" t="s">
        <v>49</v>
      </c>
    </row>
    <row r="19" spans="2:6" x14ac:dyDescent="0.25">
      <c r="B19" s="80" t="s">
        <v>37</v>
      </c>
      <c r="C19" s="81"/>
      <c r="D19" s="82" t="s">
        <v>49</v>
      </c>
      <c r="E19" s="81"/>
      <c r="F19" s="77" t="s">
        <v>49</v>
      </c>
    </row>
    <row r="20" spans="2:6" x14ac:dyDescent="0.25">
      <c r="B20" s="142" t="s">
        <v>52</v>
      </c>
      <c r="C20" s="143"/>
      <c r="D20" s="143"/>
      <c r="E20" s="144"/>
      <c r="F20" s="83"/>
    </row>
    <row r="21" spans="2:6" x14ac:dyDescent="0.25">
      <c r="B21" s="84" t="s">
        <v>2</v>
      </c>
      <c r="C21" s="85"/>
      <c r="D21" s="86" t="s">
        <v>49</v>
      </c>
      <c r="E21" s="85"/>
      <c r="F21" s="77" t="s">
        <v>49</v>
      </c>
    </row>
    <row r="22" spans="2:6" x14ac:dyDescent="0.25">
      <c r="B22" s="87" t="s">
        <v>32</v>
      </c>
      <c r="C22" s="76"/>
      <c r="D22" s="77" t="s">
        <v>49</v>
      </c>
      <c r="E22" s="76"/>
      <c r="F22" s="77" t="s">
        <v>49</v>
      </c>
    </row>
    <row r="23" spans="2:6" hidden="1" x14ac:dyDescent="0.25">
      <c r="B23" s="87" t="s">
        <v>34</v>
      </c>
      <c r="C23" s="78"/>
      <c r="D23" s="88">
        <f>C22-C21</f>
        <v>0</v>
      </c>
      <c r="E23" s="78"/>
      <c r="F23" s="88">
        <f>E22-E21</f>
        <v>0</v>
      </c>
    </row>
    <row r="24" spans="2:6" x14ac:dyDescent="0.25">
      <c r="B24" s="76" t="s">
        <v>4</v>
      </c>
      <c r="C24" s="89"/>
      <c r="D24" s="77"/>
      <c r="E24" s="89"/>
      <c r="F24" s="77"/>
    </row>
    <row r="25" spans="2:6" x14ac:dyDescent="0.25">
      <c r="B25" s="76" t="s">
        <v>3</v>
      </c>
      <c r="C25" s="89"/>
      <c r="D25" s="77"/>
      <c r="E25" s="89"/>
      <c r="F25" s="77"/>
    </row>
    <row r="26" spans="2:6" x14ac:dyDescent="0.25">
      <c r="B26" s="76" t="s">
        <v>30</v>
      </c>
      <c r="C26" s="90"/>
      <c r="D26" s="77"/>
      <c r="E26" s="91"/>
      <c r="F26" s="77"/>
    </row>
    <row r="28" spans="2:6" ht="15.75" x14ac:dyDescent="0.25">
      <c r="B28" s="92" t="s">
        <v>61</v>
      </c>
      <c r="C28" s="139" t="s">
        <v>50</v>
      </c>
      <c r="D28" s="139"/>
      <c r="E28" s="139" t="s">
        <v>51</v>
      </c>
      <c r="F28" s="139"/>
    </row>
    <row r="29" spans="2:6" x14ac:dyDescent="0.25">
      <c r="B29" s="66" t="s">
        <v>10</v>
      </c>
      <c r="C29" s="135" t="s">
        <v>11</v>
      </c>
      <c r="D29" s="135"/>
      <c r="E29" s="135" t="s">
        <v>11</v>
      </c>
      <c r="F29" s="135"/>
    </row>
    <row r="30" spans="2:6" ht="15.75" x14ac:dyDescent="0.25">
      <c r="B30" s="53" t="s">
        <v>12</v>
      </c>
      <c r="C30" s="53"/>
      <c r="D30" s="54"/>
      <c r="E30" s="53"/>
      <c r="F30" s="44"/>
    </row>
    <row r="31" spans="2:6" x14ac:dyDescent="0.25">
      <c r="B31" s="45" t="s">
        <v>13</v>
      </c>
      <c r="C31" s="46"/>
      <c r="D31" s="68"/>
      <c r="E31" s="46"/>
      <c r="F31" s="68"/>
    </row>
    <row r="32" spans="2:6" x14ac:dyDescent="0.25">
      <c r="B32" s="45" t="s">
        <v>14</v>
      </c>
      <c r="C32" s="46"/>
      <c r="D32" s="68"/>
      <c r="E32" s="46"/>
      <c r="F32" s="68"/>
    </row>
    <row r="33" spans="2:6" x14ac:dyDescent="0.25">
      <c r="B33" s="47" t="s">
        <v>62</v>
      </c>
      <c r="C33" s="46"/>
      <c r="D33" s="68"/>
      <c r="E33" s="46"/>
      <c r="F33" s="68"/>
    </row>
    <row r="34" spans="2:6" ht="15.75" x14ac:dyDescent="0.25">
      <c r="B34" s="53" t="s">
        <v>25</v>
      </c>
      <c r="C34" s="53"/>
      <c r="D34" s="54"/>
      <c r="E34" s="53"/>
      <c r="F34" s="44"/>
    </row>
    <row r="35" spans="2:6" x14ac:dyDescent="0.25">
      <c r="B35" s="45" t="s">
        <v>20</v>
      </c>
      <c r="C35" s="46"/>
      <c r="D35" s="68"/>
      <c r="E35" s="46"/>
      <c r="F35" s="68"/>
    </row>
    <row r="36" spans="2:6" x14ac:dyDescent="0.25">
      <c r="B36" s="45" t="s">
        <v>21</v>
      </c>
      <c r="C36" s="46"/>
      <c r="D36" s="68"/>
      <c r="E36" s="46"/>
      <c r="F36" s="68"/>
    </row>
    <row r="37" spans="2:6" x14ac:dyDescent="0.25">
      <c r="B37" s="47" t="s">
        <v>64</v>
      </c>
      <c r="C37" s="46"/>
      <c r="D37" s="68"/>
      <c r="E37" s="46"/>
      <c r="F37" s="68"/>
    </row>
    <row r="38" spans="2:6" x14ac:dyDescent="0.25">
      <c r="B38" s="47" t="s">
        <v>65</v>
      </c>
      <c r="C38" s="46"/>
      <c r="D38" s="68"/>
      <c r="E38" s="46"/>
      <c r="F38" s="68"/>
    </row>
    <row r="39" spans="2:6" x14ac:dyDescent="0.25">
      <c r="B39" s="45" t="s">
        <v>22</v>
      </c>
      <c r="C39" s="46"/>
      <c r="D39" s="68"/>
      <c r="E39" s="46"/>
      <c r="F39" s="68"/>
    </row>
    <row r="40" spans="2:6" ht="15.75" x14ac:dyDescent="0.25">
      <c r="B40" s="53" t="s">
        <v>35</v>
      </c>
      <c r="C40" s="53"/>
      <c r="D40" s="54"/>
      <c r="E40" s="53"/>
      <c r="F40" s="44"/>
    </row>
    <row r="41" spans="2:6" ht="14.25" customHeight="1" x14ac:dyDescent="0.25">
      <c r="B41" s="48" t="s">
        <v>27</v>
      </c>
      <c r="C41" s="49"/>
      <c r="D41" s="68"/>
      <c r="E41" s="49"/>
      <c r="F41" s="68"/>
    </row>
    <row r="42" spans="2:6" ht="18" customHeight="1" x14ac:dyDescent="0.25">
      <c r="B42" s="50" t="s">
        <v>63</v>
      </c>
      <c r="C42" s="51"/>
      <c r="D42" s="68"/>
      <c r="E42" s="51"/>
      <c r="F42" s="68"/>
    </row>
    <row r="43" spans="2:6" ht="15" hidden="1" customHeight="1" x14ac:dyDescent="0.25">
      <c r="B43" s="48" t="s">
        <v>15</v>
      </c>
      <c r="C43" s="48"/>
      <c r="D43" s="93">
        <f>C41-(C41*C42)</f>
        <v>0</v>
      </c>
      <c r="E43" s="48"/>
      <c r="F43" s="93">
        <f>E41-(E41*E42)</f>
        <v>0</v>
      </c>
    </row>
    <row r="44" spans="2:6" ht="16.5" customHeight="1" x14ac:dyDescent="0.25">
      <c r="B44" s="50" t="s">
        <v>33</v>
      </c>
      <c r="C44" s="94"/>
      <c r="D44" s="68"/>
      <c r="E44" s="94"/>
      <c r="F44" s="68"/>
    </row>
    <row r="45" spans="2:6" ht="13.5" customHeight="1" x14ac:dyDescent="0.25">
      <c r="B45" s="48" t="s">
        <v>16</v>
      </c>
      <c r="C45" s="43"/>
      <c r="D45" s="68"/>
      <c r="E45" s="43"/>
      <c r="F45" s="68"/>
    </row>
    <row r="46" spans="2:6" ht="14.25" hidden="1" customHeight="1" x14ac:dyDescent="0.25">
      <c r="B46" s="52" t="s">
        <v>17</v>
      </c>
      <c r="C46" s="52"/>
      <c r="D46" s="95">
        <f>(1+C17)/(1+C45)-1</f>
        <v>0</v>
      </c>
      <c r="E46" s="52"/>
      <c r="F46" s="95">
        <f>(1+E17)/(1+E45)-1</f>
        <v>0</v>
      </c>
    </row>
    <row r="47" spans="2:6" ht="15.75" x14ac:dyDescent="0.25">
      <c r="B47" s="53" t="s">
        <v>39</v>
      </c>
      <c r="C47" s="53"/>
      <c r="D47" s="54"/>
      <c r="E47" s="53"/>
      <c r="F47" s="44"/>
    </row>
    <row r="48" spans="2:6" x14ac:dyDescent="0.25">
      <c r="B48" s="50" t="s">
        <v>40</v>
      </c>
      <c r="C48" s="94"/>
      <c r="D48" s="68"/>
      <c r="E48" s="94"/>
      <c r="F48" s="68"/>
    </row>
    <row r="49" spans="1:9" x14ac:dyDescent="0.25">
      <c r="B49" s="50" t="s">
        <v>41</v>
      </c>
      <c r="C49" s="94"/>
      <c r="D49" s="68"/>
      <c r="E49" s="94"/>
      <c r="F49" s="68"/>
    </row>
    <row r="50" spans="1:9" x14ac:dyDescent="0.25">
      <c r="B50" s="50" t="s">
        <v>42</v>
      </c>
      <c r="C50" s="94"/>
      <c r="D50" s="68"/>
      <c r="E50" s="94"/>
      <c r="F50" s="68"/>
    </row>
    <row r="51" spans="1:9" x14ac:dyDescent="0.25">
      <c r="B51" s="50" t="s">
        <v>43</v>
      </c>
      <c r="C51" s="94"/>
      <c r="D51" s="68"/>
      <c r="E51" s="94"/>
      <c r="F51" s="68"/>
    </row>
    <row r="52" spans="1:9" x14ac:dyDescent="0.25">
      <c r="B52" s="50" t="s">
        <v>44</v>
      </c>
      <c r="C52" s="94"/>
      <c r="D52" s="68"/>
      <c r="E52" s="94"/>
      <c r="F52" s="68"/>
    </row>
    <row r="53" spans="1:9" x14ac:dyDescent="0.25">
      <c r="B53" s="50" t="s">
        <v>45</v>
      </c>
      <c r="C53" s="94"/>
      <c r="D53" s="68"/>
      <c r="E53" s="94"/>
      <c r="F53" s="68"/>
    </row>
    <row r="55" spans="1:9" x14ac:dyDescent="0.25">
      <c r="A55" s="97"/>
      <c r="B55" s="98" t="s">
        <v>19</v>
      </c>
      <c r="C55" s="97"/>
      <c r="D55" s="97"/>
      <c r="E55" s="97"/>
      <c r="F55" s="97"/>
      <c r="G55" s="97"/>
      <c r="H55" s="97"/>
      <c r="I55" s="97"/>
    </row>
  </sheetData>
  <sheetProtection password="FFB7" sheet="1" formatCells="0" formatColumns="0" formatRows="0" insertColumns="0" insertRows="0" insertHyperlinks="0" deleteColumns="0" deleteRows="0" selectLockedCells="1" sort="0" autoFilter="0" pivotTables="0"/>
  <mergeCells count="10">
    <mergeCell ref="C29:D29"/>
    <mergeCell ref="E29:F29"/>
    <mergeCell ref="B4:E4"/>
    <mergeCell ref="C28:D28"/>
    <mergeCell ref="E28:F28"/>
    <mergeCell ref="C5:D5"/>
    <mergeCell ref="E5:F5"/>
    <mergeCell ref="C6:D6"/>
    <mergeCell ref="E6:F6"/>
    <mergeCell ref="B20:E20"/>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80"/>
  <sheetViews>
    <sheetView showGridLines="0" zoomScale="120" zoomScaleNormal="120" workbookViewId="0">
      <selection activeCell="B4" sqref="B4:E4"/>
    </sheetView>
  </sheetViews>
  <sheetFormatPr defaultColWidth="9.140625" defaultRowHeight="15" outlineLevelRow="2" x14ac:dyDescent="0.25"/>
  <cols>
    <col min="1" max="1" width="9.140625" style="67"/>
    <col min="2" max="2" width="14.28515625" style="67" customWidth="1"/>
    <col min="3" max="3" width="16" style="67" customWidth="1"/>
    <col min="4" max="4" width="14.85546875" style="67" customWidth="1"/>
    <col min="5" max="5" width="16.5703125" style="67" bestFit="1" customWidth="1"/>
    <col min="6" max="6" width="3.7109375" style="67" customWidth="1"/>
    <col min="7" max="7" width="11.42578125" style="67" bestFit="1" customWidth="1"/>
    <col min="8" max="8" width="15" style="67" customWidth="1"/>
    <col min="9" max="9" width="16" style="67" customWidth="1"/>
    <col min="10" max="10" width="16.140625" style="67" customWidth="1"/>
    <col min="11" max="16384" width="9.140625" style="67"/>
  </cols>
  <sheetData>
    <row r="3" spans="1:14" ht="15.75" thickBot="1" x14ac:dyDescent="0.3"/>
    <row r="4" spans="1:14" s="99" customFormat="1" ht="45.75" customHeight="1" thickBot="1" x14ac:dyDescent="0.4">
      <c r="B4" s="145" t="str">
        <f>"Human Life Value for "&amp;self&amp;" under Scenario 1"</f>
        <v>Human Life Value for Mr.ABC under Scenario 1</v>
      </c>
      <c r="C4" s="146"/>
      <c r="D4" s="146"/>
      <c r="E4" s="147"/>
      <c r="F4" s="100"/>
      <c r="G4" s="145" t="str">
        <f>"Human Life Value for "&amp;spouse&amp;" under Scenario 2"</f>
        <v>Human Life Value for Mr.ABC under Scenario 2</v>
      </c>
      <c r="H4" s="146"/>
      <c r="I4" s="146"/>
      <c r="J4" s="147"/>
    </row>
    <row r="5" spans="1:14" ht="18.75" customHeight="1" thickBot="1" x14ac:dyDescent="0.45">
      <c r="A5" s="101"/>
      <c r="B5" s="102"/>
      <c r="C5" s="102"/>
      <c r="D5" s="102"/>
      <c r="E5" s="102"/>
      <c r="F5" s="101"/>
      <c r="G5" s="102"/>
      <c r="H5" s="102"/>
      <c r="I5" s="102"/>
      <c r="J5" s="102"/>
      <c r="K5" s="101"/>
      <c r="L5" s="101"/>
      <c r="M5" s="101"/>
      <c r="N5" s="101"/>
    </row>
    <row r="6" spans="1:14" ht="19.5" thickBot="1" x14ac:dyDescent="0.35">
      <c r="B6" s="153" t="s">
        <v>46</v>
      </c>
      <c r="C6" s="154"/>
      <c r="D6" s="154"/>
      <c r="E6" s="103">
        <f>E78</f>
        <v>0</v>
      </c>
      <c r="G6" s="153" t="s">
        <v>46</v>
      </c>
      <c r="H6" s="154"/>
      <c r="I6" s="154"/>
      <c r="J6" s="103">
        <f>J78</f>
        <v>0</v>
      </c>
    </row>
    <row r="7" spans="1:14" ht="30" customHeight="1" x14ac:dyDescent="0.25">
      <c r="B7" s="155" t="s">
        <v>18</v>
      </c>
      <c r="C7" s="156"/>
      <c r="D7" s="157"/>
      <c r="E7" s="104">
        <f>SUM('Information Sheet'!C48:C53)</f>
        <v>0</v>
      </c>
      <c r="F7" s="105"/>
      <c r="G7" s="155" t="s">
        <v>18</v>
      </c>
      <c r="H7" s="156"/>
      <c r="I7" s="157"/>
      <c r="J7" s="106">
        <f>SUM('Information Sheet'!E48:E53)</f>
        <v>0</v>
      </c>
    </row>
    <row r="8" spans="1:14" ht="15.75" customHeight="1" thickBot="1" x14ac:dyDescent="0.3">
      <c r="B8" s="158" t="s">
        <v>23</v>
      </c>
      <c r="C8" s="159"/>
      <c r="D8" s="160"/>
      <c r="E8" s="107">
        <f>'Information Sheet'!C18</f>
        <v>0</v>
      </c>
      <c r="F8" s="105"/>
      <c r="G8" s="158" t="s">
        <v>23</v>
      </c>
      <c r="H8" s="159"/>
      <c r="I8" s="160"/>
      <c r="J8" s="107">
        <f>'Information Sheet'!E18</f>
        <v>0</v>
      </c>
    </row>
    <row r="9" spans="1:14" ht="19.5" thickBot="1" x14ac:dyDescent="0.35">
      <c r="B9" s="161" t="s">
        <v>47</v>
      </c>
      <c r="C9" s="162"/>
      <c r="D9" s="162"/>
      <c r="E9" s="108">
        <f>E6-E7-E8</f>
        <v>0</v>
      </c>
      <c r="F9" s="105"/>
      <c r="G9" s="161" t="s">
        <v>47</v>
      </c>
      <c r="H9" s="162"/>
      <c r="I9" s="162"/>
      <c r="J9" s="108">
        <f>IF(J6&gt;0,J6-J7-J8,0)</f>
        <v>0</v>
      </c>
    </row>
    <row r="10" spans="1:14" ht="17.25" hidden="1" customHeight="1" outlineLevel="2" x14ac:dyDescent="0.3">
      <c r="B10" s="109"/>
      <c r="C10" s="109"/>
      <c r="D10" s="110"/>
      <c r="E10" s="110"/>
      <c r="F10" s="105"/>
      <c r="G10" s="109"/>
      <c r="H10" s="109"/>
      <c r="I10" s="110"/>
      <c r="J10" s="110"/>
    </row>
    <row r="11" spans="1:14" ht="18.75" hidden="1" outlineLevel="2" x14ac:dyDescent="0.3">
      <c r="B11" s="109"/>
      <c r="C11" s="109"/>
      <c r="D11" s="110"/>
      <c r="E11" s="110"/>
      <c r="F11" s="105"/>
      <c r="G11" s="109"/>
      <c r="H11" s="109"/>
      <c r="I11" s="110"/>
      <c r="J11" s="110"/>
    </row>
    <row r="12" spans="1:14" ht="18.75" hidden="1" outlineLevel="2" x14ac:dyDescent="0.3">
      <c r="B12" s="109"/>
      <c r="C12" s="109"/>
      <c r="D12" s="110"/>
      <c r="E12" s="110"/>
      <c r="F12" s="105"/>
      <c r="G12" s="109"/>
      <c r="H12" s="109"/>
      <c r="I12" s="110"/>
      <c r="J12" s="110"/>
    </row>
    <row r="13" spans="1:14" ht="18.75" hidden="1" outlineLevel="2" x14ac:dyDescent="0.3">
      <c r="B13" s="109"/>
      <c r="C13" s="109"/>
      <c r="D13" s="110"/>
      <c r="E13" s="110"/>
      <c r="F13" s="105"/>
      <c r="G13" s="109"/>
      <c r="H13" s="109"/>
      <c r="I13" s="110"/>
      <c r="J13" s="110"/>
    </row>
    <row r="14" spans="1:14" ht="18.75" hidden="1" outlineLevel="2" x14ac:dyDescent="0.3">
      <c r="B14" s="109"/>
      <c r="C14" s="109"/>
      <c r="D14" s="110"/>
      <c r="E14" s="110"/>
      <c r="F14" s="105"/>
      <c r="G14" s="109"/>
      <c r="H14" s="109"/>
      <c r="I14" s="110"/>
      <c r="J14" s="110"/>
    </row>
    <row r="15" spans="1:14" ht="18.75" hidden="1" outlineLevel="2" x14ac:dyDescent="0.3">
      <c r="B15" s="109"/>
      <c r="C15" s="109"/>
      <c r="D15" s="110"/>
      <c r="E15" s="110"/>
      <c r="F15" s="105"/>
      <c r="G15" s="109"/>
      <c r="H15" s="109"/>
      <c r="I15" s="110"/>
      <c r="J15" s="110"/>
    </row>
    <row r="16" spans="1:14" ht="18.75" hidden="1" outlineLevel="2" x14ac:dyDescent="0.3">
      <c r="B16" s="109"/>
      <c r="C16" s="109"/>
      <c r="D16" s="110"/>
      <c r="E16" s="110"/>
      <c r="F16" s="105"/>
      <c r="G16" s="109"/>
      <c r="H16" s="109"/>
      <c r="I16" s="110"/>
      <c r="J16" s="110"/>
    </row>
    <row r="17" spans="2:10" ht="18.75" hidden="1" outlineLevel="2" x14ac:dyDescent="0.3">
      <c r="B17" s="109"/>
      <c r="C17" s="109"/>
      <c r="D17" s="110"/>
      <c r="E17" s="110"/>
      <c r="F17" s="105"/>
      <c r="G17" s="109"/>
      <c r="H17" s="109"/>
      <c r="I17" s="110"/>
      <c r="J17" s="110"/>
    </row>
    <row r="18" spans="2:10" ht="18.75" hidden="1" outlineLevel="2" x14ac:dyDescent="0.3">
      <c r="B18" s="109"/>
      <c r="C18" s="109"/>
      <c r="D18" s="110"/>
      <c r="E18" s="110"/>
      <c r="F18" s="105"/>
      <c r="G18" s="109"/>
      <c r="H18" s="109"/>
      <c r="I18" s="110"/>
      <c r="J18" s="110"/>
    </row>
    <row r="19" spans="2:10" ht="18.75" hidden="1" outlineLevel="2" x14ac:dyDescent="0.3">
      <c r="B19" s="109"/>
      <c r="C19" s="109"/>
      <c r="D19" s="110"/>
      <c r="E19" s="110"/>
      <c r="F19" s="105"/>
      <c r="G19" s="109"/>
      <c r="H19" s="109"/>
      <c r="I19" s="110"/>
      <c r="J19" s="110"/>
    </row>
    <row r="20" spans="2:10" hidden="1" outlineLevel="2" x14ac:dyDescent="0.25"/>
    <row r="21" spans="2:10" hidden="1" outlineLevel="2" x14ac:dyDescent="0.25"/>
    <row r="22" spans="2:10" hidden="1" outlineLevel="2" x14ac:dyDescent="0.25"/>
    <row r="23" spans="2:10" collapsed="1" x14ac:dyDescent="0.25"/>
    <row r="24" spans="2:10" ht="15.75" hidden="1" outlineLevel="1" thickBot="1" x14ac:dyDescent="0.3">
      <c r="B24" s="111" t="s">
        <v>24</v>
      </c>
      <c r="G24" s="111" t="s">
        <v>24</v>
      </c>
    </row>
    <row r="25" spans="2:10" ht="15.75" hidden="1" outlineLevel="1" thickBot="1" x14ac:dyDescent="0.3">
      <c r="B25" s="148" t="s">
        <v>38</v>
      </c>
      <c r="C25" s="149"/>
      <c r="D25" s="149"/>
      <c r="E25" s="149"/>
      <c r="G25" s="148" t="s">
        <v>38</v>
      </c>
      <c r="H25" s="149"/>
      <c r="I25" s="149"/>
      <c r="J25" s="149"/>
    </row>
    <row r="26" spans="2:10" ht="38.25" hidden="1" customHeight="1" outlineLevel="1" thickBot="1" x14ac:dyDescent="0.3">
      <c r="B26" s="112" t="s">
        <v>8</v>
      </c>
      <c r="C26" s="113" t="s">
        <v>0</v>
      </c>
      <c r="D26" s="114" t="s">
        <v>5</v>
      </c>
      <c r="E26" s="113" t="s">
        <v>6</v>
      </c>
      <c r="G26" s="112" t="s">
        <v>8</v>
      </c>
      <c r="H26" s="113" t="s">
        <v>0</v>
      </c>
      <c r="I26" s="114" t="s">
        <v>5</v>
      </c>
      <c r="J26" s="113" t="s">
        <v>6</v>
      </c>
    </row>
    <row r="27" spans="2:10" hidden="1" outlineLevel="1" x14ac:dyDescent="0.25">
      <c r="B27" s="115">
        <v>0</v>
      </c>
      <c r="C27" s="115">
        <f>cur.age1</f>
        <v>0</v>
      </c>
      <c r="D27" s="116">
        <f>'Information Sheet'!D15</f>
        <v>0</v>
      </c>
      <c r="E27" s="65">
        <f>D27</f>
        <v>0</v>
      </c>
      <c r="G27" s="115">
        <v>0</v>
      </c>
      <c r="H27" s="115">
        <f>cur.age2</f>
        <v>0</v>
      </c>
      <c r="I27" s="116">
        <f>'Information Sheet'!F15</f>
        <v>0</v>
      </c>
      <c r="J27" s="65">
        <f>I27</f>
        <v>0</v>
      </c>
    </row>
    <row r="28" spans="2:10" hidden="1" outlineLevel="1" x14ac:dyDescent="0.25">
      <c r="B28" s="117">
        <f>B27+1</f>
        <v>1</v>
      </c>
      <c r="C28" s="117">
        <f>+C27+1</f>
        <v>1</v>
      </c>
      <c r="D28" s="118">
        <f>D27*(1+'Information Sheet'!C16)</f>
        <v>0</v>
      </c>
      <c r="E28" s="65">
        <f>(D28)/((1+'Information Sheet'!$C$17)^(B28))</f>
        <v>0</v>
      </c>
      <c r="G28" s="117">
        <f>G27+1</f>
        <v>1</v>
      </c>
      <c r="H28" s="117">
        <f>+H27+1</f>
        <v>1</v>
      </c>
      <c r="I28" s="118">
        <f>I27*(1+'Information Sheet'!E16)</f>
        <v>0</v>
      </c>
      <c r="J28" s="65">
        <f>(I28)/((1+'Information Sheet'!$C$17)^(G28))</f>
        <v>0</v>
      </c>
    </row>
    <row r="29" spans="2:10" hidden="1" outlineLevel="1" x14ac:dyDescent="0.25">
      <c r="B29" s="117">
        <f t="shared" ref="B29:B77" si="0">B28+1</f>
        <v>2</v>
      </c>
      <c r="C29" s="117">
        <f t="shared" ref="C29:C77" si="1">+C28+1</f>
        <v>2</v>
      </c>
      <c r="D29" s="119">
        <f>IF(C29&gt;ret.age1,0,D28*(1+'Information Sheet'!$C$16))</f>
        <v>0</v>
      </c>
      <c r="E29" s="65">
        <f>(D29)/((1+'Information Sheet'!$C$17)^(B29))</f>
        <v>0</v>
      </c>
      <c r="G29" s="117">
        <f t="shared" ref="G29:G77" si="2">G28+1</f>
        <v>2</v>
      </c>
      <c r="H29" s="117">
        <f t="shared" ref="H29:H77" si="3">+H28+1</f>
        <v>2</v>
      </c>
      <c r="I29" s="119">
        <f>IF(H29&gt;ret.age2,0,I28*(1+'Information Sheet'!$E$16))</f>
        <v>0</v>
      </c>
      <c r="J29" s="65">
        <f>(I29)/((1+'Information Sheet'!$C$17)^(G29))</f>
        <v>0</v>
      </c>
    </row>
    <row r="30" spans="2:10" hidden="1" outlineLevel="1" x14ac:dyDescent="0.25">
      <c r="B30" s="117">
        <f t="shared" si="0"/>
        <v>3</v>
      </c>
      <c r="C30" s="117">
        <f t="shared" si="1"/>
        <v>3</v>
      </c>
      <c r="D30" s="119">
        <f>IF(C30&gt;ret.age1,0,D29*(1+'Information Sheet'!$C$16))</f>
        <v>0</v>
      </c>
      <c r="E30" s="65">
        <f>(D30)/((1+'Information Sheet'!$C$17)^(B30))</f>
        <v>0</v>
      </c>
      <c r="G30" s="117">
        <f t="shared" si="2"/>
        <v>3</v>
      </c>
      <c r="H30" s="117">
        <f t="shared" si="3"/>
        <v>3</v>
      </c>
      <c r="I30" s="119">
        <f>IF(H30&gt;ret.age2,0,I29*(1+'Information Sheet'!$E$16))</f>
        <v>0</v>
      </c>
      <c r="J30" s="65">
        <f>(I30)/((1+'Information Sheet'!$C$17)^(G30))</f>
        <v>0</v>
      </c>
    </row>
    <row r="31" spans="2:10" hidden="1" outlineLevel="1" x14ac:dyDescent="0.25">
      <c r="B31" s="117">
        <f t="shared" si="0"/>
        <v>4</v>
      </c>
      <c r="C31" s="117">
        <f t="shared" si="1"/>
        <v>4</v>
      </c>
      <c r="D31" s="119">
        <f>IF(C31&gt;ret.age1,0,D30*(1+'Information Sheet'!$C$16))</f>
        <v>0</v>
      </c>
      <c r="E31" s="65">
        <f>(D31)/((1+'Information Sheet'!$C$17)^(B31))</f>
        <v>0</v>
      </c>
      <c r="G31" s="117">
        <f t="shared" si="2"/>
        <v>4</v>
      </c>
      <c r="H31" s="117">
        <f t="shared" si="3"/>
        <v>4</v>
      </c>
      <c r="I31" s="119">
        <f>IF(H31&gt;ret.age2,0,I30*(1+'Information Sheet'!$E$16))</f>
        <v>0</v>
      </c>
      <c r="J31" s="65">
        <f>(I31)/((1+'Information Sheet'!$C$17)^(G31))</f>
        <v>0</v>
      </c>
    </row>
    <row r="32" spans="2:10" hidden="1" outlineLevel="1" x14ac:dyDescent="0.25">
      <c r="B32" s="120">
        <f t="shared" si="0"/>
        <v>5</v>
      </c>
      <c r="C32" s="120">
        <f t="shared" si="1"/>
        <v>5</v>
      </c>
      <c r="D32" s="119">
        <f>IF(C32&gt;ret.age1,0,D31*(1+'Information Sheet'!$C$16))</f>
        <v>0</v>
      </c>
      <c r="E32" s="65">
        <f>(D32)/((1+'Information Sheet'!$C$17)^(B32))</f>
        <v>0</v>
      </c>
      <c r="G32" s="120">
        <f t="shared" si="2"/>
        <v>5</v>
      </c>
      <c r="H32" s="120">
        <f t="shared" si="3"/>
        <v>5</v>
      </c>
      <c r="I32" s="119">
        <f>IF(H32&gt;ret.age2,0,I31*(1+'Information Sheet'!$E$16))</f>
        <v>0</v>
      </c>
      <c r="J32" s="65">
        <f>(I32)/((1+'Information Sheet'!$C$17)^(G32))</f>
        <v>0</v>
      </c>
    </row>
    <row r="33" spans="2:10" hidden="1" outlineLevel="1" x14ac:dyDescent="0.25">
      <c r="B33" s="120">
        <f t="shared" si="0"/>
        <v>6</v>
      </c>
      <c r="C33" s="120">
        <f t="shared" si="1"/>
        <v>6</v>
      </c>
      <c r="D33" s="119">
        <f>IF(C33&gt;ret.age1,0,D32*(1+'Information Sheet'!$C$16))</f>
        <v>0</v>
      </c>
      <c r="E33" s="65">
        <f>(D33)/((1+'Information Sheet'!$C$17)^(B33))</f>
        <v>0</v>
      </c>
      <c r="G33" s="120">
        <f t="shared" si="2"/>
        <v>6</v>
      </c>
      <c r="H33" s="120">
        <f t="shared" si="3"/>
        <v>6</v>
      </c>
      <c r="I33" s="119">
        <f>IF(H33&gt;ret.age2,0,I32*(1+'Information Sheet'!$E$16))</f>
        <v>0</v>
      </c>
      <c r="J33" s="65">
        <f>(I33)/((1+'Information Sheet'!$C$17)^(G33))</f>
        <v>0</v>
      </c>
    </row>
    <row r="34" spans="2:10" hidden="1" outlineLevel="1" x14ac:dyDescent="0.25">
      <c r="B34" s="117">
        <f t="shared" si="0"/>
        <v>7</v>
      </c>
      <c r="C34" s="117">
        <f>+C33+1</f>
        <v>7</v>
      </c>
      <c r="D34" s="119">
        <f>IF(C34&gt;ret.age1,0,D33*(1+'Information Sheet'!$C$16))</f>
        <v>0</v>
      </c>
      <c r="E34" s="65">
        <f>(D34)/((1+'Information Sheet'!$C$17)^(B34))</f>
        <v>0</v>
      </c>
      <c r="G34" s="117">
        <f t="shared" si="2"/>
        <v>7</v>
      </c>
      <c r="H34" s="117">
        <f>+H33+1</f>
        <v>7</v>
      </c>
      <c r="I34" s="119">
        <f>IF(H34&gt;ret.age2,0,I33*(1+'Information Sheet'!$E$16))</f>
        <v>0</v>
      </c>
      <c r="J34" s="65">
        <f>(I34)/((1+'Information Sheet'!$C$17)^(G34))</f>
        <v>0</v>
      </c>
    </row>
    <row r="35" spans="2:10" hidden="1" outlineLevel="1" x14ac:dyDescent="0.25">
      <c r="B35" s="117">
        <f t="shared" si="0"/>
        <v>8</v>
      </c>
      <c r="C35" s="117">
        <f t="shared" si="1"/>
        <v>8</v>
      </c>
      <c r="D35" s="119">
        <f>IF(C35&gt;ret.age1,0,D34*(1+'Information Sheet'!$C$16))</f>
        <v>0</v>
      </c>
      <c r="E35" s="65">
        <f>(D35)/((1+'Information Sheet'!$C$17)^(B35))</f>
        <v>0</v>
      </c>
      <c r="G35" s="117">
        <f t="shared" si="2"/>
        <v>8</v>
      </c>
      <c r="H35" s="117">
        <f t="shared" si="3"/>
        <v>8</v>
      </c>
      <c r="I35" s="119">
        <f>IF(H35&gt;ret.age2,0,I34*(1+'Information Sheet'!$E$16))</f>
        <v>0</v>
      </c>
      <c r="J35" s="65">
        <f>(I35)/((1+'Information Sheet'!$C$17)^(G35))</f>
        <v>0</v>
      </c>
    </row>
    <row r="36" spans="2:10" hidden="1" outlineLevel="1" x14ac:dyDescent="0.25">
      <c r="B36" s="117">
        <f t="shared" si="0"/>
        <v>9</v>
      </c>
      <c r="C36" s="117">
        <f t="shared" si="1"/>
        <v>9</v>
      </c>
      <c r="D36" s="119">
        <f>IF(C36&gt;ret.age1,0,D35*(1+'Information Sheet'!$C$16))</f>
        <v>0</v>
      </c>
      <c r="E36" s="65">
        <f>(D36)/((1+'Information Sheet'!$C$17)^(B36))</f>
        <v>0</v>
      </c>
      <c r="G36" s="117">
        <f t="shared" si="2"/>
        <v>9</v>
      </c>
      <c r="H36" s="117">
        <f t="shared" si="3"/>
        <v>9</v>
      </c>
      <c r="I36" s="119">
        <f>IF(H36&gt;ret.age2,0,I35*(1+'Information Sheet'!$E$16))</f>
        <v>0</v>
      </c>
      <c r="J36" s="65">
        <f>(I36)/((1+'Information Sheet'!$C$17)^(G36))</f>
        <v>0</v>
      </c>
    </row>
    <row r="37" spans="2:10" hidden="1" outlineLevel="1" x14ac:dyDescent="0.25">
      <c r="B37" s="120">
        <f t="shared" si="0"/>
        <v>10</v>
      </c>
      <c r="C37" s="120">
        <f t="shared" si="1"/>
        <v>10</v>
      </c>
      <c r="D37" s="119">
        <f>IF(C37&gt;ret.age1,0,D36*(1+'Information Sheet'!$C$16))</f>
        <v>0</v>
      </c>
      <c r="E37" s="65">
        <f>(D37)/((1+'Information Sheet'!$C$17)^(B37))</f>
        <v>0</v>
      </c>
      <c r="G37" s="120">
        <f t="shared" si="2"/>
        <v>10</v>
      </c>
      <c r="H37" s="120">
        <f t="shared" si="3"/>
        <v>10</v>
      </c>
      <c r="I37" s="119">
        <f>IF(H37&gt;ret.age2,0,I36*(1+'Information Sheet'!$E$16))</f>
        <v>0</v>
      </c>
      <c r="J37" s="65">
        <f>(I37)/((1+'Information Sheet'!$C$17)^(G37))</f>
        <v>0</v>
      </c>
    </row>
    <row r="38" spans="2:10" hidden="1" outlineLevel="1" x14ac:dyDescent="0.25">
      <c r="B38" s="120">
        <f t="shared" si="0"/>
        <v>11</v>
      </c>
      <c r="C38" s="120">
        <f t="shared" si="1"/>
        <v>11</v>
      </c>
      <c r="D38" s="119">
        <f>IF(C38&gt;ret.age1,0,D37*(1+'Information Sheet'!$C$16))</f>
        <v>0</v>
      </c>
      <c r="E38" s="65">
        <f>(D38)/((1+'Information Sheet'!$C$17)^(B38))</f>
        <v>0</v>
      </c>
      <c r="G38" s="120">
        <f t="shared" si="2"/>
        <v>11</v>
      </c>
      <c r="H38" s="120">
        <f t="shared" si="3"/>
        <v>11</v>
      </c>
      <c r="I38" s="119">
        <f>IF(H38&gt;ret.age2,0,I37*(1+'Information Sheet'!$E$16))</f>
        <v>0</v>
      </c>
      <c r="J38" s="65">
        <f>(I38)/((1+'Information Sheet'!$C$17)^(G38))</f>
        <v>0</v>
      </c>
    </row>
    <row r="39" spans="2:10" hidden="1" outlineLevel="1" x14ac:dyDescent="0.25">
      <c r="B39" s="117">
        <f t="shared" si="0"/>
        <v>12</v>
      </c>
      <c r="C39" s="117">
        <f t="shared" si="1"/>
        <v>12</v>
      </c>
      <c r="D39" s="119">
        <f>IF(C39&gt;ret.age1,0,D38*(1+'Information Sheet'!$C$16))</f>
        <v>0</v>
      </c>
      <c r="E39" s="65">
        <f>(D39)/((1+'Information Sheet'!$C$17)^(B39))</f>
        <v>0</v>
      </c>
      <c r="G39" s="117">
        <f t="shared" si="2"/>
        <v>12</v>
      </c>
      <c r="H39" s="117">
        <f t="shared" si="3"/>
        <v>12</v>
      </c>
      <c r="I39" s="119">
        <f>IF(H39&gt;ret.age2,0,I38*(1+'Information Sheet'!$E$16))</f>
        <v>0</v>
      </c>
      <c r="J39" s="65">
        <f>(I39)/((1+'Information Sheet'!$C$17)^(G39))</f>
        <v>0</v>
      </c>
    </row>
    <row r="40" spans="2:10" hidden="1" outlineLevel="1" x14ac:dyDescent="0.25">
      <c r="B40" s="117">
        <f t="shared" si="0"/>
        <v>13</v>
      </c>
      <c r="C40" s="117">
        <f t="shared" si="1"/>
        <v>13</v>
      </c>
      <c r="D40" s="119">
        <f>IF(C40&gt;ret.age1,0,D39*(1+'Information Sheet'!$C$16))</f>
        <v>0</v>
      </c>
      <c r="E40" s="65">
        <f>(D40)/((1+'Information Sheet'!$C$17)^(B40))</f>
        <v>0</v>
      </c>
      <c r="G40" s="117">
        <f t="shared" si="2"/>
        <v>13</v>
      </c>
      <c r="H40" s="117">
        <f t="shared" si="3"/>
        <v>13</v>
      </c>
      <c r="I40" s="119">
        <f>IF(H40&gt;ret.age2,0,I39*(1+'Information Sheet'!$E$16))</f>
        <v>0</v>
      </c>
      <c r="J40" s="65">
        <f>(I40)/((1+'Information Sheet'!$C$17)^(G40))</f>
        <v>0</v>
      </c>
    </row>
    <row r="41" spans="2:10" hidden="1" outlineLevel="1" x14ac:dyDescent="0.25">
      <c r="B41" s="120">
        <f t="shared" si="0"/>
        <v>14</v>
      </c>
      <c r="C41" s="120">
        <f t="shared" si="1"/>
        <v>14</v>
      </c>
      <c r="D41" s="119">
        <f>IF(C41&gt;ret.age1,0,D40*(1+'Information Sheet'!$C$16))</f>
        <v>0</v>
      </c>
      <c r="E41" s="65">
        <f>(D41)/((1+'Information Sheet'!$C$17)^(B41))</f>
        <v>0</v>
      </c>
      <c r="G41" s="120">
        <f t="shared" si="2"/>
        <v>14</v>
      </c>
      <c r="H41" s="120">
        <f t="shared" si="3"/>
        <v>14</v>
      </c>
      <c r="I41" s="119">
        <f>IF(H41&gt;ret.age2,0,I40*(1+'Information Sheet'!$E$16))</f>
        <v>0</v>
      </c>
      <c r="J41" s="65">
        <f>(I41)/((1+'Information Sheet'!$C$17)^(G41))</f>
        <v>0</v>
      </c>
    </row>
    <row r="42" spans="2:10" hidden="1" outlineLevel="1" x14ac:dyDescent="0.25">
      <c r="B42" s="120">
        <f t="shared" si="0"/>
        <v>15</v>
      </c>
      <c r="C42" s="120">
        <f t="shared" si="1"/>
        <v>15</v>
      </c>
      <c r="D42" s="119">
        <f>IF(C42&gt;ret.age1,0,D41*(1+'Information Sheet'!$C$16))</f>
        <v>0</v>
      </c>
      <c r="E42" s="65">
        <f>(D42)/((1+'Information Sheet'!$C$17)^(B42))</f>
        <v>0</v>
      </c>
      <c r="G42" s="120">
        <f t="shared" si="2"/>
        <v>15</v>
      </c>
      <c r="H42" s="120">
        <f t="shared" si="3"/>
        <v>15</v>
      </c>
      <c r="I42" s="119">
        <f>IF(H42&gt;ret.age2,0,I41*(1+'Information Sheet'!$E$16))</f>
        <v>0</v>
      </c>
      <c r="J42" s="65">
        <f>(I42)/((1+'Information Sheet'!$C$17)^(G42))</f>
        <v>0</v>
      </c>
    </row>
    <row r="43" spans="2:10" hidden="1" outlineLevel="1" x14ac:dyDescent="0.25">
      <c r="B43" s="120">
        <f t="shared" si="0"/>
        <v>16</v>
      </c>
      <c r="C43" s="120">
        <f t="shared" si="1"/>
        <v>16</v>
      </c>
      <c r="D43" s="119">
        <f>IF(C43&gt;ret.age1,0,D42*(1+'Information Sheet'!$C$16))</f>
        <v>0</v>
      </c>
      <c r="E43" s="65">
        <f>(D43)/((1+'Information Sheet'!$C$17)^(B43))</f>
        <v>0</v>
      </c>
      <c r="G43" s="120">
        <f t="shared" si="2"/>
        <v>16</v>
      </c>
      <c r="H43" s="120">
        <f t="shared" si="3"/>
        <v>16</v>
      </c>
      <c r="I43" s="119">
        <f>IF(H43&gt;ret.age2,0,I42*(1+'Information Sheet'!$E$16))</f>
        <v>0</v>
      </c>
      <c r="J43" s="65">
        <f>(I43)/((1+'Information Sheet'!$C$17)^(G43))</f>
        <v>0</v>
      </c>
    </row>
    <row r="44" spans="2:10" hidden="1" outlineLevel="1" x14ac:dyDescent="0.25">
      <c r="B44" s="120">
        <f t="shared" si="0"/>
        <v>17</v>
      </c>
      <c r="C44" s="120">
        <f t="shared" si="1"/>
        <v>17</v>
      </c>
      <c r="D44" s="119">
        <f>IF(C44&gt;ret.age1,0,D43*(1+'Information Sheet'!$C$16))</f>
        <v>0</v>
      </c>
      <c r="E44" s="65">
        <f>(D44)/((1+'Information Sheet'!$C$17)^(B44))</f>
        <v>0</v>
      </c>
      <c r="G44" s="120">
        <f t="shared" si="2"/>
        <v>17</v>
      </c>
      <c r="H44" s="120">
        <f t="shared" si="3"/>
        <v>17</v>
      </c>
      <c r="I44" s="119">
        <f>IF(H44&gt;ret.age2,0,I43*(1+'Information Sheet'!$E$16))</f>
        <v>0</v>
      </c>
      <c r="J44" s="65">
        <f>(I44)/((1+'Information Sheet'!$C$17)^(G44))</f>
        <v>0</v>
      </c>
    </row>
    <row r="45" spans="2:10" hidden="1" outlineLevel="1" x14ac:dyDescent="0.25">
      <c r="B45" s="120">
        <f t="shared" si="0"/>
        <v>18</v>
      </c>
      <c r="C45" s="120">
        <f t="shared" si="1"/>
        <v>18</v>
      </c>
      <c r="D45" s="119">
        <f>IF(C45&gt;ret.age1,0,D44*(1+'Information Sheet'!$C$16))</f>
        <v>0</v>
      </c>
      <c r="E45" s="65">
        <f>(D45)/((1+'Information Sheet'!$C$17)^(B45))</f>
        <v>0</v>
      </c>
      <c r="G45" s="120">
        <f t="shared" si="2"/>
        <v>18</v>
      </c>
      <c r="H45" s="120">
        <f t="shared" si="3"/>
        <v>18</v>
      </c>
      <c r="I45" s="119">
        <f>IF(H45&gt;ret.age2,0,I44*(1+'Information Sheet'!$E$16))</f>
        <v>0</v>
      </c>
      <c r="J45" s="65">
        <f>(I45)/((1+'Information Sheet'!$C$17)^(G45))</f>
        <v>0</v>
      </c>
    </row>
    <row r="46" spans="2:10" hidden="1" outlineLevel="1" x14ac:dyDescent="0.25">
      <c r="B46" s="120">
        <f t="shared" si="0"/>
        <v>19</v>
      </c>
      <c r="C46" s="120">
        <f t="shared" si="1"/>
        <v>19</v>
      </c>
      <c r="D46" s="119">
        <f>IF(C46&gt;ret.age1,0,D45*(1+'Information Sheet'!$C$16))</f>
        <v>0</v>
      </c>
      <c r="E46" s="65">
        <f>(D46)/((1+'Information Sheet'!$C$17)^(B46))</f>
        <v>0</v>
      </c>
      <c r="G46" s="120">
        <f t="shared" si="2"/>
        <v>19</v>
      </c>
      <c r="H46" s="120">
        <f t="shared" si="3"/>
        <v>19</v>
      </c>
      <c r="I46" s="119">
        <f>IF(H46&gt;ret.age2,0,I45*(1+'Information Sheet'!$E$16))</f>
        <v>0</v>
      </c>
      <c r="J46" s="65">
        <f>(I46)/((1+'Information Sheet'!$C$17)^(G46))</f>
        <v>0</v>
      </c>
    </row>
    <row r="47" spans="2:10" hidden="1" outlineLevel="1" x14ac:dyDescent="0.25">
      <c r="B47" s="120">
        <f t="shared" si="0"/>
        <v>20</v>
      </c>
      <c r="C47" s="120">
        <f t="shared" si="1"/>
        <v>20</v>
      </c>
      <c r="D47" s="119">
        <f>IF(C47&gt;ret.age1,0,D46*(1+'Information Sheet'!$C$16))</f>
        <v>0</v>
      </c>
      <c r="E47" s="65">
        <f>(D47)/((1+'Information Sheet'!$C$17)^(B47))</f>
        <v>0</v>
      </c>
      <c r="G47" s="120">
        <f t="shared" si="2"/>
        <v>20</v>
      </c>
      <c r="H47" s="120">
        <f t="shared" si="3"/>
        <v>20</v>
      </c>
      <c r="I47" s="119">
        <f>IF(H47&gt;ret.age2,0,I46*(1+'Information Sheet'!$E$16))</f>
        <v>0</v>
      </c>
      <c r="J47" s="65">
        <f>(I47)/((1+'Information Sheet'!$C$17)^(G47))</f>
        <v>0</v>
      </c>
    </row>
    <row r="48" spans="2:10" hidden="1" outlineLevel="1" x14ac:dyDescent="0.25">
      <c r="B48" s="120">
        <f t="shared" si="0"/>
        <v>21</v>
      </c>
      <c r="C48" s="120">
        <f t="shared" si="1"/>
        <v>21</v>
      </c>
      <c r="D48" s="119">
        <f>IF(C48&gt;ret.age1,0,D47*(1+'Information Sheet'!$C$16))</f>
        <v>0</v>
      </c>
      <c r="E48" s="65">
        <f>(D48)/((1+'Information Sheet'!$C$17)^(B48))</f>
        <v>0</v>
      </c>
      <c r="G48" s="120">
        <f t="shared" si="2"/>
        <v>21</v>
      </c>
      <c r="H48" s="120">
        <f t="shared" si="3"/>
        <v>21</v>
      </c>
      <c r="I48" s="119">
        <f>IF(H48&gt;ret.age2,0,I47*(1+'Information Sheet'!$E$16))</f>
        <v>0</v>
      </c>
      <c r="J48" s="65">
        <f>(I48)/((1+'Information Sheet'!$C$17)^(G48))</f>
        <v>0</v>
      </c>
    </row>
    <row r="49" spans="2:10" hidden="1" outlineLevel="1" x14ac:dyDescent="0.25">
      <c r="B49" s="120">
        <f t="shared" si="0"/>
        <v>22</v>
      </c>
      <c r="C49" s="120">
        <f t="shared" si="1"/>
        <v>22</v>
      </c>
      <c r="D49" s="119">
        <f>IF(C49&gt;ret.age1,0,D48*(1+'Information Sheet'!$C$16))</f>
        <v>0</v>
      </c>
      <c r="E49" s="65">
        <f>(D49)/((1+'Information Sheet'!$C$17)^(B49))</f>
        <v>0</v>
      </c>
      <c r="G49" s="120">
        <f t="shared" si="2"/>
        <v>22</v>
      </c>
      <c r="H49" s="120">
        <f t="shared" si="3"/>
        <v>22</v>
      </c>
      <c r="I49" s="119">
        <f>IF(H49&gt;ret.age2,0,I48*(1+'Information Sheet'!$E$16))</f>
        <v>0</v>
      </c>
      <c r="J49" s="65">
        <f>(I49)/((1+'Information Sheet'!$C$17)^(G49))</f>
        <v>0</v>
      </c>
    </row>
    <row r="50" spans="2:10" hidden="1" outlineLevel="1" x14ac:dyDescent="0.25">
      <c r="B50" s="120">
        <f t="shared" si="0"/>
        <v>23</v>
      </c>
      <c r="C50" s="120">
        <f t="shared" si="1"/>
        <v>23</v>
      </c>
      <c r="D50" s="119">
        <f>IF(C50&gt;ret.age1,0,D49*(1+'Information Sheet'!$C$16))</f>
        <v>0</v>
      </c>
      <c r="E50" s="65">
        <f>(D50)/((1+'Information Sheet'!$C$17)^(B50))</f>
        <v>0</v>
      </c>
      <c r="G50" s="120">
        <f t="shared" si="2"/>
        <v>23</v>
      </c>
      <c r="H50" s="120">
        <f t="shared" si="3"/>
        <v>23</v>
      </c>
      <c r="I50" s="119">
        <f>IF(H50&gt;ret.age2,0,I49*(1+'Information Sheet'!$E$16))</f>
        <v>0</v>
      </c>
      <c r="J50" s="65">
        <f>(I50)/((1+'Information Sheet'!$C$17)^(G50))</f>
        <v>0</v>
      </c>
    </row>
    <row r="51" spans="2:10" hidden="1" outlineLevel="1" x14ac:dyDescent="0.25">
      <c r="B51" s="120">
        <f t="shared" si="0"/>
        <v>24</v>
      </c>
      <c r="C51" s="120">
        <f t="shared" si="1"/>
        <v>24</v>
      </c>
      <c r="D51" s="119">
        <f>IF(C51&gt;ret.age1,0,D50*(1+'Information Sheet'!$C$16))</f>
        <v>0</v>
      </c>
      <c r="E51" s="65">
        <f>(D51)/((1+'Information Sheet'!$C$17)^(B51))</f>
        <v>0</v>
      </c>
      <c r="G51" s="120">
        <f t="shared" si="2"/>
        <v>24</v>
      </c>
      <c r="H51" s="120">
        <f t="shared" si="3"/>
        <v>24</v>
      </c>
      <c r="I51" s="119">
        <f>IF(H51&gt;ret.age2,0,I50*(1+'Information Sheet'!$E$16))</f>
        <v>0</v>
      </c>
      <c r="J51" s="65">
        <f>(I51)/((1+'Information Sheet'!$C$17)^(G51))</f>
        <v>0</v>
      </c>
    </row>
    <row r="52" spans="2:10" hidden="1" outlineLevel="1" x14ac:dyDescent="0.25">
      <c r="B52" s="120">
        <f t="shared" si="0"/>
        <v>25</v>
      </c>
      <c r="C52" s="120">
        <f t="shared" si="1"/>
        <v>25</v>
      </c>
      <c r="D52" s="119">
        <f>IF(C52&gt;ret.age1,0,D51*(1+'Information Sheet'!$C$16))</f>
        <v>0</v>
      </c>
      <c r="E52" s="65">
        <f>(D52)/((1+'Information Sheet'!$C$17)^(B52))</f>
        <v>0</v>
      </c>
      <c r="G52" s="120">
        <f t="shared" si="2"/>
        <v>25</v>
      </c>
      <c r="H52" s="120">
        <f t="shared" si="3"/>
        <v>25</v>
      </c>
      <c r="I52" s="119">
        <f>IF(H52&gt;ret.age2,0,I51*(1+'Information Sheet'!$E$16))</f>
        <v>0</v>
      </c>
      <c r="J52" s="65">
        <f>(I52)/((1+'Information Sheet'!$C$17)^(G52))</f>
        <v>0</v>
      </c>
    </row>
    <row r="53" spans="2:10" hidden="1" outlineLevel="1" x14ac:dyDescent="0.25">
      <c r="B53" s="120">
        <f t="shared" si="0"/>
        <v>26</v>
      </c>
      <c r="C53" s="120">
        <f t="shared" si="1"/>
        <v>26</v>
      </c>
      <c r="D53" s="119">
        <f>IF(C53&gt;ret.age1,0,D52*(1+'Information Sheet'!$C$16))</f>
        <v>0</v>
      </c>
      <c r="E53" s="65">
        <f>(D53)/((1+'Information Sheet'!$C$17)^(B53))</f>
        <v>0</v>
      </c>
      <c r="G53" s="120">
        <f t="shared" si="2"/>
        <v>26</v>
      </c>
      <c r="H53" s="120">
        <f t="shared" si="3"/>
        <v>26</v>
      </c>
      <c r="I53" s="119">
        <f>IF(H53&gt;ret.age2,0,I52*(1+'Information Sheet'!$E$16))</f>
        <v>0</v>
      </c>
      <c r="J53" s="65">
        <f>(I53)/((1+'Information Sheet'!$C$17)^(G53))</f>
        <v>0</v>
      </c>
    </row>
    <row r="54" spans="2:10" hidden="1" outlineLevel="1" x14ac:dyDescent="0.25">
      <c r="B54" s="120">
        <f t="shared" si="0"/>
        <v>27</v>
      </c>
      <c r="C54" s="120">
        <f t="shared" si="1"/>
        <v>27</v>
      </c>
      <c r="D54" s="119">
        <f>IF(C54&gt;ret.age1,0,D53*(1+'Information Sheet'!$C$16))</f>
        <v>0</v>
      </c>
      <c r="E54" s="65">
        <f>(D54)/((1+'Information Sheet'!$C$17)^(B54))</f>
        <v>0</v>
      </c>
      <c r="G54" s="120">
        <f t="shared" si="2"/>
        <v>27</v>
      </c>
      <c r="H54" s="120">
        <f t="shared" si="3"/>
        <v>27</v>
      </c>
      <c r="I54" s="119">
        <f>IF(H54&gt;ret.age2,0,I53*(1+'Information Sheet'!$E$16))</f>
        <v>0</v>
      </c>
      <c r="J54" s="65">
        <f>(I54)/((1+'Information Sheet'!$C$17)^(G54))</f>
        <v>0</v>
      </c>
    </row>
    <row r="55" spans="2:10" hidden="1" outlineLevel="1" x14ac:dyDescent="0.25">
      <c r="B55" s="120">
        <f t="shared" si="0"/>
        <v>28</v>
      </c>
      <c r="C55" s="120">
        <f t="shared" si="1"/>
        <v>28</v>
      </c>
      <c r="D55" s="119">
        <f>IF(C55&gt;ret.age1,0,D54*(1+'Information Sheet'!$C$16))</f>
        <v>0</v>
      </c>
      <c r="E55" s="65">
        <f>(D55)/((1+'Information Sheet'!$C$17)^(B55))</f>
        <v>0</v>
      </c>
      <c r="G55" s="120">
        <f t="shared" si="2"/>
        <v>28</v>
      </c>
      <c r="H55" s="120">
        <f t="shared" si="3"/>
        <v>28</v>
      </c>
      <c r="I55" s="119">
        <f>IF(H55&gt;ret.age2,0,I54*(1+'Information Sheet'!$E$16))</f>
        <v>0</v>
      </c>
      <c r="J55" s="65">
        <f>(I55)/((1+'Information Sheet'!$C$17)^(G55))</f>
        <v>0</v>
      </c>
    </row>
    <row r="56" spans="2:10" hidden="1" outlineLevel="1" x14ac:dyDescent="0.25">
      <c r="B56" s="120">
        <f t="shared" si="0"/>
        <v>29</v>
      </c>
      <c r="C56" s="120">
        <f t="shared" si="1"/>
        <v>29</v>
      </c>
      <c r="D56" s="119">
        <f>IF(C56&gt;ret.age1,0,D55*(1+'Information Sheet'!$C$16))</f>
        <v>0</v>
      </c>
      <c r="E56" s="65">
        <f>(D56)/((1+'Information Sheet'!$C$17)^(B56))</f>
        <v>0</v>
      </c>
      <c r="G56" s="120">
        <f t="shared" si="2"/>
        <v>29</v>
      </c>
      <c r="H56" s="120">
        <f t="shared" si="3"/>
        <v>29</v>
      </c>
      <c r="I56" s="119">
        <f>IF(H56&gt;ret.age2,0,I55*(1+'Information Sheet'!$E$16))</f>
        <v>0</v>
      </c>
      <c r="J56" s="65">
        <f>(I56)/((1+'Information Sheet'!$C$17)^(G56))</f>
        <v>0</v>
      </c>
    </row>
    <row r="57" spans="2:10" hidden="1" outlineLevel="1" x14ac:dyDescent="0.25">
      <c r="B57" s="120">
        <f t="shared" si="0"/>
        <v>30</v>
      </c>
      <c r="C57" s="120">
        <f t="shared" si="1"/>
        <v>30</v>
      </c>
      <c r="D57" s="119">
        <f>IF(C57&gt;ret.age1,0,D56*(1+'Information Sheet'!$C$16))</f>
        <v>0</v>
      </c>
      <c r="E57" s="65">
        <f>(D57)/((1+'Information Sheet'!$C$17)^(B57))</f>
        <v>0</v>
      </c>
      <c r="G57" s="120">
        <f t="shared" si="2"/>
        <v>30</v>
      </c>
      <c r="H57" s="120">
        <f t="shared" si="3"/>
        <v>30</v>
      </c>
      <c r="I57" s="119">
        <f>IF(H57&gt;ret.age2,0,I56*(1+'Information Sheet'!$E$16))</f>
        <v>0</v>
      </c>
      <c r="J57" s="65">
        <f>(I57)/((1+'Information Sheet'!$C$17)^(G57))</f>
        <v>0</v>
      </c>
    </row>
    <row r="58" spans="2:10" hidden="1" outlineLevel="1" x14ac:dyDescent="0.25">
      <c r="B58" s="120">
        <f t="shared" si="0"/>
        <v>31</v>
      </c>
      <c r="C58" s="120">
        <f t="shared" si="1"/>
        <v>31</v>
      </c>
      <c r="D58" s="119">
        <f>IF(C58&gt;ret.age1,0,D57*(1+'Information Sheet'!$C$16))</f>
        <v>0</v>
      </c>
      <c r="E58" s="65">
        <f>(D58)/((1+'Information Sheet'!$C$17)^(B58))</f>
        <v>0</v>
      </c>
      <c r="G58" s="120">
        <f t="shared" si="2"/>
        <v>31</v>
      </c>
      <c r="H58" s="120">
        <f t="shared" si="3"/>
        <v>31</v>
      </c>
      <c r="I58" s="119">
        <f>IF(H58&gt;ret.age2,0,I57*(1+'Information Sheet'!$E$16))</f>
        <v>0</v>
      </c>
      <c r="J58" s="65">
        <f>(I58)/((1+'Information Sheet'!$C$17)^(G58))</f>
        <v>0</v>
      </c>
    </row>
    <row r="59" spans="2:10" hidden="1" outlineLevel="1" x14ac:dyDescent="0.25">
      <c r="B59" s="120">
        <f t="shared" si="0"/>
        <v>32</v>
      </c>
      <c r="C59" s="120">
        <f t="shared" si="1"/>
        <v>32</v>
      </c>
      <c r="D59" s="119">
        <f>IF(C59&gt;ret.age1,0,D58*(1+'Information Sheet'!$C$16))</f>
        <v>0</v>
      </c>
      <c r="E59" s="65">
        <f>(D59)/((1+'Information Sheet'!$C$17)^(B59))</f>
        <v>0</v>
      </c>
      <c r="G59" s="120">
        <f t="shared" si="2"/>
        <v>32</v>
      </c>
      <c r="H59" s="120">
        <f t="shared" si="3"/>
        <v>32</v>
      </c>
      <c r="I59" s="119">
        <f>IF(H59&gt;ret.age2,0,I58*(1+'Information Sheet'!$E$16))</f>
        <v>0</v>
      </c>
      <c r="J59" s="65">
        <f>(I59)/((1+'Information Sheet'!$C$17)^(G59))</f>
        <v>0</v>
      </c>
    </row>
    <row r="60" spans="2:10" hidden="1" outlineLevel="1" x14ac:dyDescent="0.25">
      <c r="B60" s="120">
        <f t="shared" si="0"/>
        <v>33</v>
      </c>
      <c r="C60" s="120">
        <f t="shared" si="1"/>
        <v>33</v>
      </c>
      <c r="D60" s="119">
        <f>IF(C60&gt;ret.age1,0,D59*(1+'Information Sheet'!$C$16))</f>
        <v>0</v>
      </c>
      <c r="E60" s="65">
        <f>(D60)/((1+'Information Sheet'!$C$17)^(B60))</f>
        <v>0</v>
      </c>
      <c r="G60" s="120">
        <f t="shared" si="2"/>
        <v>33</v>
      </c>
      <c r="H60" s="120">
        <f t="shared" si="3"/>
        <v>33</v>
      </c>
      <c r="I60" s="119">
        <f>IF(H60&gt;ret.age2,0,I59*(1+'Information Sheet'!$E$16))</f>
        <v>0</v>
      </c>
      <c r="J60" s="65">
        <f>(I60)/((1+'Information Sheet'!$C$17)^(G60))</f>
        <v>0</v>
      </c>
    </row>
    <row r="61" spans="2:10" hidden="1" outlineLevel="1" x14ac:dyDescent="0.25">
      <c r="B61" s="120">
        <f t="shared" si="0"/>
        <v>34</v>
      </c>
      <c r="C61" s="120">
        <f t="shared" si="1"/>
        <v>34</v>
      </c>
      <c r="D61" s="119">
        <f>IF(C61&gt;ret.age1,0,D60*(1+'Information Sheet'!$C$16))</f>
        <v>0</v>
      </c>
      <c r="E61" s="65">
        <f>(D61)/((1+'Information Sheet'!$C$17)^(B61))</f>
        <v>0</v>
      </c>
      <c r="G61" s="120">
        <f t="shared" si="2"/>
        <v>34</v>
      </c>
      <c r="H61" s="120">
        <f t="shared" si="3"/>
        <v>34</v>
      </c>
      <c r="I61" s="119">
        <f>IF(H61&gt;ret.age2,0,I60*(1+'Information Sheet'!$E$16))</f>
        <v>0</v>
      </c>
      <c r="J61" s="65">
        <f>(I61)/((1+'Information Sheet'!$C$17)^(G61))</f>
        <v>0</v>
      </c>
    </row>
    <row r="62" spans="2:10" hidden="1" outlineLevel="1" x14ac:dyDescent="0.25">
      <c r="B62" s="120">
        <f t="shared" si="0"/>
        <v>35</v>
      </c>
      <c r="C62" s="120">
        <f t="shared" si="1"/>
        <v>35</v>
      </c>
      <c r="D62" s="119">
        <f>IF(C62&gt;ret.age1,0,D61*(1+'Information Sheet'!$C$16))</f>
        <v>0</v>
      </c>
      <c r="E62" s="65">
        <f>(D62)/((1+'Information Sheet'!$C$17)^(B62))</f>
        <v>0</v>
      </c>
      <c r="G62" s="120">
        <f t="shared" si="2"/>
        <v>35</v>
      </c>
      <c r="H62" s="120">
        <f t="shared" si="3"/>
        <v>35</v>
      </c>
      <c r="I62" s="119">
        <f>IF(H62&gt;ret.age2,0,I61*(1+'Information Sheet'!$E$16))</f>
        <v>0</v>
      </c>
      <c r="J62" s="65">
        <f>(I62)/((1+'Information Sheet'!$C$17)^(G62))</f>
        <v>0</v>
      </c>
    </row>
    <row r="63" spans="2:10" hidden="1" outlineLevel="1" x14ac:dyDescent="0.25">
      <c r="B63" s="120">
        <f t="shared" si="0"/>
        <v>36</v>
      </c>
      <c r="C63" s="120">
        <f t="shared" si="1"/>
        <v>36</v>
      </c>
      <c r="D63" s="119">
        <f>IF(C63&gt;ret.age1,0,D62*(1+'Information Sheet'!$C$16))</f>
        <v>0</v>
      </c>
      <c r="E63" s="65">
        <f>(D63)/((1+'Information Sheet'!$C$17)^(B63))</f>
        <v>0</v>
      </c>
      <c r="G63" s="120">
        <f t="shared" si="2"/>
        <v>36</v>
      </c>
      <c r="H63" s="120">
        <f t="shared" si="3"/>
        <v>36</v>
      </c>
      <c r="I63" s="119">
        <f>IF(H63&gt;ret.age2,0,I62*(1+'Information Sheet'!$E$16))</f>
        <v>0</v>
      </c>
      <c r="J63" s="65">
        <f>(I63)/((1+'Information Sheet'!$C$17)^(G63))</f>
        <v>0</v>
      </c>
    </row>
    <row r="64" spans="2:10" hidden="1" outlineLevel="1" x14ac:dyDescent="0.25">
      <c r="B64" s="120">
        <f t="shared" si="0"/>
        <v>37</v>
      </c>
      <c r="C64" s="120">
        <f t="shared" si="1"/>
        <v>37</v>
      </c>
      <c r="D64" s="119">
        <f>IF(C64&gt;ret.age1,0,D63*(1+'Information Sheet'!$C$16))</f>
        <v>0</v>
      </c>
      <c r="E64" s="65">
        <f>(D64)/((1+'Information Sheet'!$C$17)^(B64))</f>
        <v>0</v>
      </c>
      <c r="G64" s="120">
        <f t="shared" si="2"/>
        <v>37</v>
      </c>
      <c r="H64" s="120">
        <f t="shared" si="3"/>
        <v>37</v>
      </c>
      <c r="I64" s="119">
        <f>IF(H64&gt;ret.age2,0,I63*(1+'Information Sheet'!$E$16))</f>
        <v>0</v>
      </c>
      <c r="J64" s="65">
        <f>(I64)/((1+'Information Sheet'!$C$17)^(G64))</f>
        <v>0</v>
      </c>
    </row>
    <row r="65" spans="1:10" hidden="1" outlineLevel="1" x14ac:dyDescent="0.25">
      <c r="B65" s="120">
        <f t="shared" si="0"/>
        <v>38</v>
      </c>
      <c r="C65" s="120">
        <f t="shared" si="1"/>
        <v>38</v>
      </c>
      <c r="D65" s="119">
        <f>IF(C65&gt;ret.age1,0,D64*(1+'Information Sheet'!$C$16))</f>
        <v>0</v>
      </c>
      <c r="E65" s="65">
        <f>(D65)/((1+'Information Sheet'!$C$17)^(B65))</f>
        <v>0</v>
      </c>
      <c r="G65" s="120">
        <f t="shared" si="2"/>
        <v>38</v>
      </c>
      <c r="H65" s="120">
        <f t="shared" si="3"/>
        <v>38</v>
      </c>
      <c r="I65" s="119">
        <f>IF(H65&gt;ret.age2,0,I64*(1+'Information Sheet'!$E$16))</f>
        <v>0</v>
      </c>
      <c r="J65" s="65">
        <f>(I65)/((1+'Information Sheet'!$C$17)^(G65))</f>
        <v>0</v>
      </c>
    </row>
    <row r="66" spans="1:10" hidden="1" outlineLevel="1" x14ac:dyDescent="0.25">
      <c r="B66" s="120">
        <f t="shared" si="0"/>
        <v>39</v>
      </c>
      <c r="C66" s="120">
        <f t="shared" si="1"/>
        <v>39</v>
      </c>
      <c r="D66" s="119">
        <f>IF(C66&gt;ret.age1,0,D65*(1+'Information Sheet'!$C$16))</f>
        <v>0</v>
      </c>
      <c r="E66" s="65">
        <f>(D66)/((1+'Information Sheet'!$C$17)^(B66))</f>
        <v>0</v>
      </c>
      <c r="G66" s="120">
        <f t="shared" si="2"/>
        <v>39</v>
      </c>
      <c r="H66" s="120">
        <f t="shared" si="3"/>
        <v>39</v>
      </c>
      <c r="I66" s="119">
        <f>IF(H66&gt;ret.age2,0,I65*(1+'Information Sheet'!$E$16))</f>
        <v>0</v>
      </c>
      <c r="J66" s="65">
        <f>(I66)/((1+'Information Sheet'!$C$17)^(G66))</f>
        <v>0</v>
      </c>
    </row>
    <row r="67" spans="1:10" hidden="1" outlineLevel="1" x14ac:dyDescent="0.25">
      <c r="B67" s="120">
        <f t="shared" si="0"/>
        <v>40</v>
      </c>
      <c r="C67" s="120">
        <f t="shared" si="1"/>
        <v>40</v>
      </c>
      <c r="D67" s="119">
        <f>IF(C67&gt;ret.age1,0,D66*(1+'Information Sheet'!$C$16))</f>
        <v>0</v>
      </c>
      <c r="E67" s="65">
        <f>(D67)/((1+'Information Sheet'!$C$17)^(B67))</f>
        <v>0</v>
      </c>
      <c r="G67" s="120">
        <f t="shared" si="2"/>
        <v>40</v>
      </c>
      <c r="H67" s="120">
        <f t="shared" si="3"/>
        <v>40</v>
      </c>
      <c r="I67" s="119">
        <f>IF(H67&gt;ret.age2,0,I66*(1+'Information Sheet'!$E$16))</f>
        <v>0</v>
      </c>
      <c r="J67" s="65">
        <f>(I67)/((1+'Information Sheet'!$C$17)^(G67))</f>
        <v>0</v>
      </c>
    </row>
    <row r="68" spans="1:10" hidden="1" outlineLevel="1" x14ac:dyDescent="0.25">
      <c r="B68" s="120">
        <f t="shared" si="0"/>
        <v>41</v>
      </c>
      <c r="C68" s="120">
        <f t="shared" si="1"/>
        <v>41</v>
      </c>
      <c r="D68" s="119">
        <f>IF(C68&gt;ret.age1,0,D67*(1+'Information Sheet'!$C$16))</f>
        <v>0</v>
      </c>
      <c r="E68" s="65">
        <f>(D68)/((1+'Information Sheet'!$C$17)^(B68))</f>
        <v>0</v>
      </c>
      <c r="G68" s="120">
        <f t="shared" si="2"/>
        <v>41</v>
      </c>
      <c r="H68" s="120">
        <f t="shared" si="3"/>
        <v>41</v>
      </c>
      <c r="I68" s="119">
        <f>IF(H68&gt;ret.age2,0,I67*(1+'Information Sheet'!$E$16))</f>
        <v>0</v>
      </c>
      <c r="J68" s="65">
        <f>(I68)/((1+'Information Sheet'!$C$17)^(G68))</f>
        <v>0</v>
      </c>
    </row>
    <row r="69" spans="1:10" hidden="1" outlineLevel="1" x14ac:dyDescent="0.25">
      <c r="B69" s="120">
        <f t="shared" si="0"/>
        <v>42</v>
      </c>
      <c r="C69" s="120">
        <f t="shared" si="1"/>
        <v>42</v>
      </c>
      <c r="D69" s="119">
        <f>IF(C69&gt;ret.age1,0,D68*(1+'Information Sheet'!$C$16))</f>
        <v>0</v>
      </c>
      <c r="E69" s="65">
        <f>(D69)/((1+'Information Sheet'!$C$17)^(B69))</f>
        <v>0</v>
      </c>
      <c r="G69" s="120">
        <f t="shared" si="2"/>
        <v>42</v>
      </c>
      <c r="H69" s="120">
        <f t="shared" si="3"/>
        <v>42</v>
      </c>
      <c r="I69" s="119">
        <f>IF(H69&gt;ret.age2,0,I68*(1+'Information Sheet'!$E$16))</f>
        <v>0</v>
      </c>
      <c r="J69" s="65">
        <f>(I69)/((1+'Information Sheet'!$C$17)^(G69))</f>
        <v>0</v>
      </c>
    </row>
    <row r="70" spans="1:10" hidden="1" outlineLevel="1" x14ac:dyDescent="0.25">
      <c r="B70" s="120">
        <f t="shared" si="0"/>
        <v>43</v>
      </c>
      <c r="C70" s="120">
        <f t="shared" si="1"/>
        <v>43</v>
      </c>
      <c r="D70" s="119">
        <f>IF(C70&gt;ret.age1,0,D69*(1+'Information Sheet'!$C$16))</f>
        <v>0</v>
      </c>
      <c r="E70" s="65">
        <f>(D70)/((1+'Information Sheet'!$C$17)^(B70))</f>
        <v>0</v>
      </c>
      <c r="G70" s="120">
        <f t="shared" si="2"/>
        <v>43</v>
      </c>
      <c r="H70" s="120">
        <f t="shared" si="3"/>
        <v>43</v>
      </c>
      <c r="I70" s="119">
        <f>IF(H70&gt;ret.age2,0,I69*(1+'Information Sheet'!$E$16))</f>
        <v>0</v>
      </c>
      <c r="J70" s="65">
        <f>(I70)/((1+'Information Sheet'!$C$17)^(G70))</f>
        <v>0</v>
      </c>
    </row>
    <row r="71" spans="1:10" hidden="1" outlineLevel="1" x14ac:dyDescent="0.25">
      <c r="B71" s="120">
        <f t="shared" si="0"/>
        <v>44</v>
      </c>
      <c r="C71" s="120">
        <f t="shared" si="1"/>
        <v>44</v>
      </c>
      <c r="D71" s="119">
        <f>IF(C71&gt;ret.age1,0,D70*(1+'Information Sheet'!$C$16))</f>
        <v>0</v>
      </c>
      <c r="E71" s="65">
        <f>(D71)/((1+'Information Sheet'!$C$17)^(B71))</f>
        <v>0</v>
      </c>
      <c r="G71" s="120">
        <f t="shared" si="2"/>
        <v>44</v>
      </c>
      <c r="H71" s="120">
        <f t="shared" si="3"/>
        <v>44</v>
      </c>
      <c r="I71" s="119">
        <f>IF(H71&gt;ret.age2,0,I70*(1+'Information Sheet'!$E$16))</f>
        <v>0</v>
      </c>
      <c r="J71" s="65">
        <f>(I71)/((1+'Information Sheet'!$C$17)^(G71))</f>
        <v>0</v>
      </c>
    </row>
    <row r="72" spans="1:10" hidden="1" outlineLevel="1" x14ac:dyDescent="0.25">
      <c r="B72" s="120">
        <f t="shared" si="0"/>
        <v>45</v>
      </c>
      <c r="C72" s="120">
        <f t="shared" si="1"/>
        <v>45</v>
      </c>
      <c r="D72" s="119">
        <f>IF(C72&gt;ret.age1,0,D71*(1+'Information Sheet'!$C$16))</f>
        <v>0</v>
      </c>
      <c r="E72" s="65">
        <f>(D72)/((1+'Information Sheet'!$C$17)^(B72))</f>
        <v>0</v>
      </c>
      <c r="G72" s="120">
        <f t="shared" si="2"/>
        <v>45</v>
      </c>
      <c r="H72" s="120">
        <f t="shared" si="3"/>
        <v>45</v>
      </c>
      <c r="I72" s="119">
        <f>IF(H72&gt;ret.age2,0,I71*(1+'Information Sheet'!$E$16))</f>
        <v>0</v>
      </c>
      <c r="J72" s="65">
        <f>(I72)/((1+'Information Sheet'!$C$17)^(G72))</f>
        <v>0</v>
      </c>
    </row>
    <row r="73" spans="1:10" hidden="1" outlineLevel="1" x14ac:dyDescent="0.25">
      <c r="B73" s="120">
        <f t="shared" si="0"/>
        <v>46</v>
      </c>
      <c r="C73" s="120">
        <f t="shared" si="1"/>
        <v>46</v>
      </c>
      <c r="D73" s="119">
        <f>IF(C73&gt;ret.age1,0,D72*(1+'Information Sheet'!$C$16))</f>
        <v>0</v>
      </c>
      <c r="E73" s="65">
        <f>(D73)/((1+'Information Sheet'!$C$17)^(B73))</f>
        <v>0</v>
      </c>
      <c r="G73" s="120">
        <f t="shared" si="2"/>
        <v>46</v>
      </c>
      <c r="H73" s="120">
        <f t="shared" si="3"/>
        <v>46</v>
      </c>
      <c r="I73" s="119">
        <f>IF(H73&gt;ret.age2,0,I72*(1+'Information Sheet'!$E$16))</f>
        <v>0</v>
      </c>
      <c r="J73" s="65">
        <f>(I73)/((1+'Information Sheet'!$C$17)^(G73))</f>
        <v>0</v>
      </c>
    </row>
    <row r="74" spans="1:10" hidden="1" outlineLevel="1" x14ac:dyDescent="0.25">
      <c r="B74" s="120">
        <f t="shared" si="0"/>
        <v>47</v>
      </c>
      <c r="C74" s="120">
        <f t="shared" si="1"/>
        <v>47</v>
      </c>
      <c r="D74" s="119">
        <f>IF(C74&gt;ret.age1,0,D73*(1+'Information Sheet'!$C$16))</f>
        <v>0</v>
      </c>
      <c r="E74" s="65">
        <f>(D74)/((1+'Information Sheet'!$C$17)^(B74))</f>
        <v>0</v>
      </c>
      <c r="G74" s="120">
        <f t="shared" si="2"/>
        <v>47</v>
      </c>
      <c r="H74" s="120">
        <f t="shared" si="3"/>
        <v>47</v>
      </c>
      <c r="I74" s="119">
        <f>IF(H74&gt;ret.age2,0,I73*(1+'Information Sheet'!$E$16))</f>
        <v>0</v>
      </c>
      <c r="J74" s="65">
        <f>(I74)/((1+'Information Sheet'!$C$17)^(G74))</f>
        <v>0</v>
      </c>
    </row>
    <row r="75" spans="1:10" hidden="1" outlineLevel="1" x14ac:dyDescent="0.25">
      <c r="B75" s="120">
        <f t="shared" si="0"/>
        <v>48</v>
      </c>
      <c r="C75" s="120">
        <f t="shared" si="1"/>
        <v>48</v>
      </c>
      <c r="D75" s="119">
        <f>IF(C75&gt;ret.age1,0,D74*(1+'Information Sheet'!$C$16))</f>
        <v>0</v>
      </c>
      <c r="E75" s="65">
        <f>(D75)/((1+'Information Sheet'!$C$17)^(B75))</f>
        <v>0</v>
      </c>
      <c r="G75" s="120">
        <f t="shared" si="2"/>
        <v>48</v>
      </c>
      <c r="H75" s="120">
        <f t="shared" si="3"/>
        <v>48</v>
      </c>
      <c r="I75" s="119">
        <f>IF(H75&gt;ret.age2,0,I74*(1+'Information Sheet'!$E$16))</f>
        <v>0</v>
      </c>
      <c r="J75" s="65">
        <f>(I75)/((1+'Information Sheet'!$C$17)^(G75))</f>
        <v>0</v>
      </c>
    </row>
    <row r="76" spans="1:10" hidden="1" outlineLevel="1" x14ac:dyDescent="0.25">
      <c r="B76" s="120">
        <f t="shared" si="0"/>
        <v>49</v>
      </c>
      <c r="C76" s="120">
        <f t="shared" si="1"/>
        <v>49</v>
      </c>
      <c r="D76" s="119">
        <f>IF(C76&gt;ret.age1,0,D75*(1+'Information Sheet'!$C$16))</f>
        <v>0</v>
      </c>
      <c r="E76" s="65">
        <f>(D76)/((1+'Information Sheet'!$C$17)^(B76))</f>
        <v>0</v>
      </c>
      <c r="G76" s="120">
        <f t="shared" si="2"/>
        <v>49</v>
      </c>
      <c r="H76" s="120">
        <f t="shared" si="3"/>
        <v>49</v>
      </c>
      <c r="I76" s="119">
        <f>IF(H76&gt;ret.age2,0,I75*(1+'Information Sheet'!$E$16))</f>
        <v>0</v>
      </c>
      <c r="J76" s="65">
        <f>(I76)/((1+'Information Sheet'!$C$17)^(G76))</f>
        <v>0</v>
      </c>
    </row>
    <row r="77" spans="1:10" ht="15.75" hidden="1" outlineLevel="1" thickBot="1" x14ac:dyDescent="0.3">
      <c r="B77" s="121">
        <f t="shared" si="0"/>
        <v>50</v>
      </c>
      <c r="C77" s="121">
        <f t="shared" si="1"/>
        <v>50</v>
      </c>
      <c r="D77" s="122">
        <f>IF(C77&gt;ret.age1,0,D76*(1+'Information Sheet'!$C$16))</f>
        <v>0</v>
      </c>
      <c r="E77" s="65">
        <f>(D77)/((1+'Information Sheet'!$C$17)^(B77))</f>
        <v>0</v>
      </c>
      <c r="G77" s="121">
        <f t="shared" si="2"/>
        <v>50</v>
      </c>
      <c r="H77" s="121">
        <f t="shared" si="3"/>
        <v>50</v>
      </c>
      <c r="I77" s="122">
        <f>IF(H77&gt;ret.age2,0,I76*(1+'Information Sheet'!$E$16))</f>
        <v>0</v>
      </c>
      <c r="J77" s="65">
        <f>(I77)/((1+'Information Sheet'!$C$17)^(G77))</f>
        <v>0</v>
      </c>
    </row>
    <row r="78" spans="1:10" ht="19.5" hidden="1" outlineLevel="1" thickBot="1" x14ac:dyDescent="0.35">
      <c r="B78" s="150" t="s">
        <v>7</v>
      </c>
      <c r="C78" s="151"/>
      <c r="D78" s="152"/>
      <c r="E78" s="123">
        <f>SUM(E27:E77)</f>
        <v>0</v>
      </c>
      <c r="G78" s="150" t="s">
        <v>7</v>
      </c>
      <c r="H78" s="151"/>
      <c r="I78" s="152"/>
      <c r="J78" s="123">
        <f>SUM(J27:J77)</f>
        <v>0</v>
      </c>
    </row>
    <row r="79" spans="1:10" collapsed="1" x14ac:dyDescent="0.25"/>
    <row r="80" spans="1:10" x14ac:dyDescent="0.25">
      <c r="A80" s="97"/>
      <c r="B80" s="98" t="s">
        <v>19</v>
      </c>
      <c r="C80" s="98"/>
      <c r="D80" s="98"/>
      <c r="E80" s="97"/>
      <c r="F80" s="97"/>
      <c r="G80" s="97"/>
      <c r="H80" s="97"/>
      <c r="I80" s="97"/>
    </row>
  </sheetData>
  <sheetProtection password="FFB7" sheet="1" formatCells="0" formatColumns="0" formatRows="0" insertColumns="0" insertRows="0" insertHyperlinks="0" deleteColumns="0" deleteRows="0" selectLockedCells="1" sort="0" autoFilter="0" pivotTables="0"/>
  <mergeCells count="14">
    <mergeCell ref="G4:J4"/>
    <mergeCell ref="G25:J25"/>
    <mergeCell ref="G78:I78"/>
    <mergeCell ref="B4:E4"/>
    <mergeCell ref="B78:D78"/>
    <mergeCell ref="B25:E25"/>
    <mergeCell ref="B6:D6"/>
    <mergeCell ref="G6:I6"/>
    <mergeCell ref="B7:D7"/>
    <mergeCell ref="B8:D8"/>
    <mergeCell ref="B9:D9"/>
    <mergeCell ref="G7:I7"/>
    <mergeCell ref="G8:I8"/>
    <mergeCell ref="G9:I9"/>
  </mergeCells>
  <conditionalFormatting sqref="B27:E77 G27:J77">
    <cfRule type="expression" dxfId="8" priority="6" stopIfTrue="1">
      <formula>#REF!=Ret.Age</formula>
    </cfRule>
  </conditionalFormatting>
  <pageMargins left="0.7" right="0.7" top="0.75" bottom="0.75" header="0.3" footer="0.3"/>
  <pageSetup paperSize="9" orientation="portrait" r:id="rId1"/>
  <ignoredErrors>
    <ignoredError sqref="E27 J4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zoomScale="120" zoomScaleNormal="120" workbookViewId="0">
      <selection activeCell="G59" sqref="G59"/>
    </sheetView>
  </sheetViews>
  <sheetFormatPr defaultColWidth="9.140625" defaultRowHeight="15" outlineLevelRow="1" x14ac:dyDescent="0.25"/>
  <cols>
    <col min="1" max="1" width="2.7109375" style="124" customWidth="1"/>
    <col min="2" max="2" width="51.85546875" style="124" customWidth="1"/>
    <col min="3" max="3" width="14.7109375" style="124" customWidth="1"/>
    <col min="4" max="4" width="4.42578125" style="124" customWidth="1"/>
    <col min="5" max="5" width="51.85546875" style="124" customWidth="1"/>
    <col min="6" max="6" width="14.7109375" style="124" customWidth="1"/>
    <col min="7" max="8" width="9.140625" style="124"/>
    <col min="9" max="9" width="11.5703125" style="124" bestFit="1" customWidth="1"/>
    <col min="10" max="11" width="12.28515625" style="124" bestFit="1" customWidth="1"/>
    <col min="12" max="16384" width="9.140625" style="124"/>
  </cols>
  <sheetData>
    <row r="1" spans="1:11" x14ac:dyDescent="0.25">
      <c r="A1" s="2"/>
      <c r="B1" s="2"/>
    </row>
    <row r="2" spans="1:11" x14ac:dyDescent="0.25">
      <c r="A2" s="2"/>
      <c r="B2" s="2"/>
    </row>
    <row r="3" spans="1:11" x14ac:dyDescent="0.25">
      <c r="A3" s="2"/>
      <c r="B3" s="2"/>
    </row>
    <row r="4" spans="1:11" ht="54.75" customHeight="1" x14ac:dyDescent="0.4">
      <c r="A4" s="2"/>
      <c r="B4" s="165" t="str">
        <f>" Expense Replacement Value of "&amp;self&amp;" under Scenario 1"</f>
        <v xml:space="preserve"> Expense Replacement Value of Mr.ABC under Scenario 1</v>
      </c>
      <c r="C4" s="166"/>
      <c r="E4" s="163" t="str">
        <f>" Expense Replacement Value of "&amp;spouse&amp;" under scenario 2"</f>
        <v xml:space="preserve"> Expense Replacement Value of Mr.ABC under scenario 2</v>
      </c>
      <c r="F4" s="164"/>
    </row>
    <row r="5" spans="1:11" ht="10.5" customHeight="1" x14ac:dyDescent="0.25">
      <c r="A5" s="7"/>
      <c r="B5" s="8"/>
      <c r="I5" s="125"/>
      <c r="J5" s="126"/>
      <c r="K5" s="126"/>
    </row>
    <row r="6" spans="1:11" ht="10.5" customHeight="1" x14ac:dyDescent="0.25">
      <c r="A6" s="7"/>
      <c r="B6" s="8"/>
      <c r="I6" s="125"/>
    </row>
    <row r="7" spans="1:11" x14ac:dyDescent="0.25">
      <c r="A7" s="9"/>
      <c r="B7" s="66" t="s">
        <v>10</v>
      </c>
      <c r="C7" s="66" t="s">
        <v>11</v>
      </c>
      <c r="E7" s="66" t="s">
        <v>10</v>
      </c>
      <c r="F7" s="66" t="s">
        <v>11</v>
      </c>
      <c r="I7" s="125"/>
    </row>
    <row r="8" spans="1:11" x14ac:dyDescent="0.25">
      <c r="A8" s="9"/>
      <c r="B8" s="14" t="s">
        <v>12</v>
      </c>
      <c r="C8" s="127">
        <f>SUM('Information Sheet'!C31:C33)</f>
        <v>0</v>
      </c>
      <c r="E8" s="14" t="s">
        <v>12</v>
      </c>
      <c r="F8" s="127">
        <f>SUM('Information Sheet'!E31:E33)</f>
        <v>0</v>
      </c>
      <c r="I8" s="125"/>
    </row>
    <row r="9" spans="1:11" x14ac:dyDescent="0.25">
      <c r="A9" s="9"/>
      <c r="B9" s="14" t="s">
        <v>25</v>
      </c>
      <c r="C9" s="127">
        <f>SUM('Information Sheet'!C35:C39)</f>
        <v>0</v>
      </c>
      <c r="E9" s="14" t="s">
        <v>25</v>
      </c>
      <c r="F9" s="127">
        <f>SUM('Information Sheet'!E35:E39)</f>
        <v>0</v>
      </c>
      <c r="I9" s="125"/>
    </row>
    <row r="10" spans="1:11" ht="15.75" thickBot="1" x14ac:dyDescent="0.3">
      <c r="A10" s="9"/>
      <c r="B10" s="15" t="s">
        <v>26</v>
      </c>
      <c r="C10" s="128">
        <f>PV('Information Sheet'!D46/12,'Information Sheet'!D23*12,-(('Information Sheet'!D43*12)+'Information Sheet'!C44)/12,0,1)</f>
        <v>0</v>
      </c>
      <c r="E10" s="15" t="s">
        <v>26</v>
      </c>
      <c r="F10" s="128">
        <f>PV('Information Sheet'!F46/12,'Information Sheet'!F23*12,-(('Information Sheet'!F43*12)+'Information Sheet'!E44)/12,0,1)</f>
        <v>0</v>
      </c>
    </row>
    <row r="11" spans="1:11" ht="16.5" thickBot="1" x14ac:dyDescent="0.3">
      <c r="A11" s="9"/>
      <c r="B11" s="25" t="s">
        <v>48</v>
      </c>
      <c r="C11" s="20">
        <f>C8+C9+C10</f>
        <v>0</v>
      </c>
      <c r="E11" s="25" t="s">
        <v>48</v>
      </c>
      <c r="F11" s="20">
        <f>F8+F9+F10</f>
        <v>0</v>
      </c>
      <c r="H11" s="126"/>
    </row>
    <row r="12" spans="1:11" x14ac:dyDescent="0.25">
      <c r="A12" s="9"/>
      <c r="B12" s="34" t="s">
        <v>53</v>
      </c>
      <c r="C12" s="129">
        <f>Sheet3!E54</f>
        <v>0</v>
      </c>
      <c r="E12" s="34" t="s">
        <v>53</v>
      </c>
      <c r="F12" s="129">
        <f>Sheet3!J54</f>
        <v>0</v>
      </c>
    </row>
    <row r="13" spans="1:11" ht="32.25" customHeight="1" x14ac:dyDescent="0.25">
      <c r="A13" s="9"/>
      <c r="B13" s="18" t="s">
        <v>18</v>
      </c>
      <c r="C13" s="129">
        <f>SUM('Information Sheet'!C48:C53)</f>
        <v>0</v>
      </c>
      <c r="D13" s="130"/>
      <c r="E13" s="18" t="s">
        <v>18</v>
      </c>
      <c r="F13" s="21">
        <f>SUM('Information Sheet'!E48:E53)</f>
        <v>0</v>
      </c>
    </row>
    <row r="14" spans="1:11" ht="16.5" customHeight="1" x14ac:dyDescent="0.25">
      <c r="A14" s="9"/>
      <c r="B14" s="15" t="s">
        <v>23</v>
      </c>
      <c r="C14" s="128">
        <f>'Information Sheet'!C18</f>
        <v>0</v>
      </c>
      <c r="D14" s="105"/>
      <c r="E14" s="15" t="s">
        <v>23</v>
      </c>
      <c r="F14" s="22">
        <f>'Information Sheet'!E18</f>
        <v>0</v>
      </c>
    </row>
    <row r="15" spans="1:11" s="132" customFormat="1" ht="28.5" customHeight="1" x14ac:dyDescent="0.25">
      <c r="A15" s="17"/>
      <c r="B15" s="55" t="s">
        <v>47</v>
      </c>
      <c r="C15" s="56">
        <f>IF(C10=0,0,C11-C13-C14-C12)</f>
        <v>0</v>
      </c>
      <c r="D15" s="131"/>
      <c r="E15" s="55" t="s">
        <v>47</v>
      </c>
      <c r="F15" s="56">
        <f>F11-F13-F14-F12</f>
        <v>0</v>
      </c>
    </row>
    <row r="16" spans="1:11" hidden="1" outlineLevel="1" x14ac:dyDescent="0.25">
      <c r="A16" s="2"/>
      <c r="B16" s="2"/>
    </row>
    <row r="17" spans="1:2" hidden="1" outlineLevel="1" x14ac:dyDescent="0.25">
      <c r="A17" s="2"/>
      <c r="B17" s="2"/>
    </row>
    <row r="18" spans="1:2" hidden="1" outlineLevel="1" x14ac:dyDescent="0.25">
      <c r="A18" s="2"/>
      <c r="B18" s="2"/>
    </row>
    <row r="19" spans="1:2" hidden="1" outlineLevel="1" x14ac:dyDescent="0.25">
      <c r="A19" s="2"/>
      <c r="B19" s="2"/>
    </row>
    <row r="20" spans="1:2" hidden="1" outlineLevel="1" x14ac:dyDescent="0.25">
      <c r="A20" s="2"/>
      <c r="B20" s="2"/>
    </row>
    <row r="21" spans="1:2" hidden="1" outlineLevel="1" x14ac:dyDescent="0.25">
      <c r="A21" s="2"/>
      <c r="B21" s="2"/>
    </row>
    <row r="22" spans="1:2" hidden="1" outlineLevel="1" x14ac:dyDescent="0.25">
      <c r="A22" s="2"/>
      <c r="B22" s="2"/>
    </row>
    <row r="23" spans="1:2" hidden="1" outlineLevel="1" x14ac:dyDescent="0.25">
      <c r="A23" s="2"/>
      <c r="B23" s="2"/>
    </row>
    <row r="24" spans="1:2" hidden="1" outlineLevel="1" x14ac:dyDescent="0.25">
      <c r="A24" s="2"/>
      <c r="B24" s="2"/>
    </row>
    <row r="25" spans="1:2" hidden="1" outlineLevel="1" x14ac:dyDescent="0.25">
      <c r="A25" s="2"/>
      <c r="B25" s="2"/>
    </row>
    <row r="26" spans="1:2" hidden="1" outlineLevel="1" x14ac:dyDescent="0.25">
      <c r="A26" s="2"/>
      <c r="B26" s="2"/>
    </row>
    <row r="27" spans="1:2" hidden="1" outlineLevel="1" x14ac:dyDescent="0.25">
      <c r="A27" s="2"/>
      <c r="B27" s="2"/>
    </row>
    <row r="28" spans="1:2" hidden="1" outlineLevel="1" x14ac:dyDescent="0.25">
      <c r="A28" s="2"/>
      <c r="B28" s="2"/>
    </row>
    <row r="29" spans="1:2" hidden="1" outlineLevel="1" x14ac:dyDescent="0.25">
      <c r="A29" s="2"/>
      <c r="B29" s="2"/>
    </row>
    <row r="30" spans="1:2" hidden="1" outlineLevel="1" x14ac:dyDescent="0.25">
      <c r="A30" s="2"/>
      <c r="B30" s="2"/>
    </row>
    <row r="31" spans="1:2" hidden="1" outlineLevel="1" x14ac:dyDescent="0.25">
      <c r="A31" s="2"/>
      <c r="B31" s="2"/>
    </row>
    <row r="32" spans="1:2" hidden="1" outlineLevel="1" x14ac:dyDescent="0.25">
      <c r="A32" s="2"/>
      <c r="B32" s="2"/>
    </row>
    <row r="33" spans="1:2" hidden="1" outlineLevel="1" x14ac:dyDescent="0.25">
      <c r="A33" s="2"/>
      <c r="B33" s="2"/>
    </row>
    <row r="34" spans="1:2" hidden="1" outlineLevel="1" x14ac:dyDescent="0.25">
      <c r="A34" s="2"/>
      <c r="B34" s="2"/>
    </row>
    <row r="35" spans="1:2" hidden="1" outlineLevel="1" x14ac:dyDescent="0.25">
      <c r="A35" s="2"/>
      <c r="B35" s="2"/>
    </row>
    <row r="36" spans="1:2" hidden="1" outlineLevel="1" x14ac:dyDescent="0.25">
      <c r="A36" s="2"/>
      <c r="B36" s="2"/>
    </row>
    <row r="37" spans="1:2" hidden="1" outlineLevel="1" x14ac:dyDescent="0.25">
      <c r="A37" s="2"/>
      <c r="B37" s="2"/>
    </row>
    <row r="38" spans="1:2" hidden="1" outlineLevel="1" x14ac:dyDescent="0.25">
      <c r="A38" s="2"/>
      <c r="B38" s="2"/>
    </row>
    <row r="39" spans="1:2" hidden="1" outlineLevel="1" x14ac:dyDescent="0.25">
      <c r="A39" s="2"/>
      <c r="B39" s="2"/>
    </row>
    <row r="40" spans="1:2" hidden="1" outlineLevel="1" x14ac:dyDescent="0.25">
      <c r="A40" s="2"/>
      <c r="B40" s="2"/>
    </row>
    <row r="41" spans="1:2" hidden="1" outlineLevel="1" x14ac:dyDescent="0.25">
      <c r="A41" s="2"/>
      <c r="B41" s="2"/>
    </row>
    <row r="42" spans="1:2" hidden="1" outlineLevel="1" x14ac:dyDescent="0.25">
      <c r="A42" s="2"/>
      <c r="B42" s="2"/>
    </row>
    <row r="43" spans="1:2" hidden="1" outlineLevel="1" x14ac:dyDescent="0.25">
      <c r="A43" s="2"/>
      <c r="B43" s="2"/>
    </row>
    <row r="44" spans="1:2" hidden="1" outlineLevel="1" x14ac:dyDescent="0.25">
      <c r="A44" s="2"/>
      <c r="B44" s="2"/>
    </row>
    <row r="45" spans="1:2" hidden="1" outlineLevel="1" x14ac:dyDescent="0.25">
      <c r="A45" s="2"/>
      <c r="B45" s="2"/>
    </row>
    <row r="46" spans="1:2" hidden="1" outlineLevel="1" x14ac:dyDescent="0.25">
      <c r="A46" s="2"/>
      <c r="B46" s="2"/>
    </row>
    <row r="47" spans="1:2" hidden="1" outlineLevel="1" x14ac:dyDescent="0.25">
      <c r="A47" s="2"/>
      <c r="B47" s="2"/>
    </row>
    <row r="48" spans="1:2" hidden="1" outlineLevel="1" x14ac:dyDescent="0.25">
      <c r="A48" s="2"/>
      <c r="B48" s="2"/>
    </row>
    <row r="49" spans="1:6" hidden="1" outlineLevel="1" x14ac:dyDescent="0.25">
      <c r="A49" s="2"/>
      <c r="B49" s="2"/>
    </row>
    <row r="50" spans="1:6" hidden="1" outlineLevel="1" x14ac:dyDescent="0.25">
      <c r="A50" s="2"/>
      <c r="B50" s="2"/>
    </row>
    <row r="51" spans="1:6" hidden="1" outlineLevel="1" x14ac:dyDescent="0.25">
      <c r="A51" s="2"/>
      <c r="B51" s="2"/>
    </row>
    <row r="52" spans="1:6" hidden="1" outlineLevel="1" x14ac:dyDescent="0.25">
      <c r="A52" s="2"/>
      <c r="B52" s="2"/>
    </row>
    <row r="53" spans="1:6" hidden="1" outlineLevel="1" x14ac:dyDescent="0.25">
      <c r="A53" s="2"/>
      <c r="B53" s="2"/>
    </row>
    <row r="54" spans="1:6" hidden="1" outlineLevel="1" x14ac:dyDescent="0.25">
      <c r="A54" s="2"/>
      <c r="B54" s="2"/>
    </row>
    <row r="55" spans="1:6" hidden="1" outlineLevel="1" x14ac:dyDescent="0.25">
      <c r="A55" s="2"/>
      <c r="B55" s="2"/>
    </row>
    <row r="56" spans="1:6" hidden="1" outlineLevel="1" x14ac:dyDescent="0.25">
      <c r="A56" s="2"/>
      <c r="B56" s="2"/>
    </row>
    <row r="57" spans="1:6" hidden="1" outlineLevel="1" x14ac:dyDescent="0.25">
      <c r="A57" s="2"/>
      <c r="B57" s="2"/>
    </row>
    <row r="58" spans="1:6" collapsed="1" x14ac:dyDescent="0.25">
      <c r="A58" s="2"/>
      <c r="B58" s="96"/>
    </row>
    <row r="59" spans="1:6" x14ac:dyDescent="0.25">
      <c r="A59" s="133"/>
      <c r="B59" s="98" t="s">
        <v>19</v>
      </c>
      <c r="C59" s="134"/>
      <c r="D59" s="134"/>
      <c r="E59" s="134"/>
      <c r="F59" s="134"/>
    </row>
  </sheetData>
  <sheetProtection password="FFB7" sheet="1" formatCells="0" formatColumns="0" formatRows="0" insertColumns="0" insertRows="0" insertHyperlinks="0" deleteColumns="0" deleteRows="0" selectLockedCells="1" sort="0" autoFilter="0" pivotTables="0"/>
  <mergeCells count="2">
    <mergeCell ref="E4:F4"/>
    <mergeCell ref="B4:C4"/>
  </mergeCells>
  <conditionalFormatting sqref="B15">
    <cfRule type="expression" dxfId="7" priority="4" stopIfTrue="1">
      <formula>#REF!=Ret.Age</formula>
    </cfRule>
  </conditionalFormatting>
  <conditionalFormatting sqref="C15">
    <cfRule type="expression" dxfId="6" priority="3" stopIfTrue="1">
      <formula>#REF!=Ret.Age</formula>
    </cfRule>
  </conditionalFormatting>
  <conditionalFormatting sqref="E15">
    <cfRule type="expression" dxfId="5" priority="2" stopIfTrue="1">
      <formula>#REF!=Ret.Age</formula>
    </cfRule>
  </conditionalFormatting>
  <conditionalFormatting sqref="F15">
    <cfRule type="expression" dxfId="4" priority="1" stopIfTrue="1">
      <formula>#REF!=Ret.Age</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5"/>
  <sheetViews>
    <sheetView showGridLines="0" zoomScale="140" zoomScaleNormal="140" workbookViewId="0">
      <selection activeCell="B15" sqref="B15"/>
    </sheetView>
  </sheetViews>
  <sheetFormatPr defaultRowHeight="15" outlineLevelRow="1" x14ac:dyDescent="0.25"/>
  <cols>
    <col min="1" max="1" width="3.85546875" customWidth="1"/>
  </cols>
  <sheetData>
    <row r="3" spans="2:12" x14ac:dyDescent="0.25">
      <c r="B3" s="57" t="s">
        <v>77</v>
      </c>
      <c r="C3" s="58"/>
      <c r="D3" s="58"/>
      <c r="E3" s="58"/>
      <c r="F3" s="58"/>
      <c r="G3" s="58"/>
      <c r="H3" s="58"/>
      <c r="I3" s="58"/>
      <c r="J3" s="58"/>
      <c r="K3" s="59"/>
    </row>
    <row r="4" spans="2:12" x14ac:dyDescent="0.25">
      <c r="B4" s="60" t="s">
        <v>73</v>
      </c>
      <c r="C4" s="4"/>
      <c r="D4" s="4"/>
      <c r="E4" s="4"/>
      <c r="F4" s="4"/>
      <c r="G4" s="4"/>
      <c r="H4" s="4"/>
      <c r="I4" s="4"/>
      <c r="J4" s="4"/>
      <c r="K4" s="61"/>
    </row>
    <row r="5" spans="2:12" x14ac:dyDescent="0.25">
      <c r="B5" s="62" t="s">
        <v>78</v>
      </c>
      <c r="C5" s="63"/>
      <c r="D5" s="63"/>
      <c r="E5" s="63"/>
      <c r="F5" s="63"/>
      <c r="G5" s="63"/>
      <c r="H5" s="63"/>
      <c r="I5" s="63"/>
      <c r="J5" s="63"/>
      <c r="K5" s="64"/>
    </row>
    <row r="6" spans="2:12" ht="10.5" customHeight="1" x14ac:dyDescent="0.25"/>
    <row r="7" spans="2:12" x14ac:dyDescent="0.25">
      <c r="B7" s="6" t="s">
        <v>66</v>
      </c>
    </row>
    <row r="8" spans="2:12" x14ac:dyDescent="0.25">
      <c r="B8" s="6"/>
    </row>
    <row r="9" spans="2:12" x14ac:dyDescent="0.25">
      <c r="B9" s="6" t="s">
        <v>67</v>
      </c>
    </row>
    <row r="10" spans="2:12" hidden="1" outlineLevel="1" x14ac:dyDescent="0.25">
      <c r="B10" s="168" t="s">
        <v>80</v>
      </c>
      <c r="C10" s="168"/>
      <c r="D10" s="168"/>
      <c r="E10" s="168"/>
      <c r="F10" s="168"/>
      <c r="G10" s="168"/>
      <c r="H10" s="168"/>
      <c r="I10" s="168"/>
      <c r="J10" s="168"/>
      <c r="K10" s="168"/>
      <c r="L10" s="168"/>
    </row>
    <row r="11" spans="2:12" hidden="1" outlineLevel="1" x14ac:dyDescent="0.25">
      <c r="B11" s="168"/>
      <c r="C11" s="168"/>
      <c r="D11" s="168"/>
      <c r="E11" s="168"/>
      <c r="F11" s="168"/>
      <c r="G11" s="168"/>
      <c r="H11" s="168"/>
      <c r="I11" s="168"/>
      <c r="J11" s="168"/>
      <c r="K11" s="168"/>
      <c r="L11" s="168"/>
    </row>
    <row r="12" spans="2:12" hidden="1" outlineLevel="1" x14ac:dyDescent="0.25">
      <c r="B12" s="168"/>
      <c r="C12" s="168"/>
      <c r="D12" s="168"/>
      <c r="E12" s="168"/>
      <c r="F12" s="168"/>
      <c r="G12" s="168"/>
      <c r="H12" s="168"/>
      <c r="I12" s="168"/>
      <c r="J12" s="168"/>
      <c r="K12" s="168"/>
      <c r="L12" s="168"/>
    </row>
    <row r="13" spans="2:12" hidden="1" outlineLevel="1" x14ac:dyDescent="0.25">
      <c r="B13" s="168"/>
      <c r="C13" s="168"/>
      <c r="D13" s="168"/>
      <c r="E13" s="168"/>
      <c r="F13" s="168"/>
      <c r="G13" s="168"/>
      <c r="H13" s="168"/>
      <c r="I13" s="168"/>
      <c r="J13" s="168"/>
      <c r="K13" s="168"/>
      <c r="L13" s="168"/>
    </row>
    <row r="14" spans="2:12" hidden="1" outlineLevel="1" x14ac:dyDescent="0.25">
      <c r="B14" s="168"/>
      <c r="C14" s="168"/>
      <c r="D14" s="168"/>
      <c r="E14" s="168"/>
      <c r="F14" s="168"/>
      <c r="G14" s="168"/>
      <c r="H14" s="168"/>
      <c r="I14" s="168"/>
      <c r="J14" s="168"/>
      <c r="K14" s="168"/>
      <c r="L14" s="168"/>
    </row>
    <row r="15" spans="2:12" collapsed="1" x14ac:dyDescent="0.25"/>
    <row r="16" spans="2:12" x14ac:dyDescent="0.25">
      <c r="B16" s="6" t="s">
        <v>68</v>
      </c>
    </row>
    <row r="17" spans="2:12" hidden="1" outlineLevel="1" x14ac:dyDescent="0.25">
      <c r="B17" s="167" t="s">
        <v>69</v>
      </c>
      <c r="C17" s="167"/>
      <c r="D17" s="167"/>
      <c r="E17" s="167"/>
      <c r="F17" s="167"/>
      <c r="G17" s="167"/>
      <c r="H17" s="167"/>
      <c r="I17" s="167"/>
      <c r="J17" s="167"/>
      <c r="K17" s="167"/>
      <c r="L17" s="167"/>
    </row>
    <row r="18" spans="2:12" hidden="1" outlineLevel="1" x14ac:dyDescent="0.25">
      <c r="B18" s="167"/>
      <c r="C18" s="167"/>
      <c r="D18" s="167"/>
      <c r="E18" s="167"/>
      <c r="F18" s="167"/>
      <c r="G18" s="167"/>
      <c r="H18" s="167"/>
      <c r="I18" s="167"/>
      <c r="J18" s="167"/>
      <c r="K18" s="167"/>
      <c r="L18" s="167"/>
    </row>
    <row r="19" spans="2:12" hidden="1" outlineLevel="1" x14ac:dyDescent="0.25">
      <c r="B19" s="167"/>
      <c r="C19" s="167"/>
      <c r="D19" s="167"/>
      <c r="E19" s="167"/>
      <c r="F19" s="167"/>
      <c r="G19" s="167"/>
      <c r="H19" s="167"/>
      <c r="I19" s="167"/>
      <c r="J19" s="167"/>
      <c r="K19" s="167"/>
      <c r="L19" s="167"/>
    </row>
    <row r="20" spans="2:12" hidden="1" outlineLevel="1" x14ac:dyDescent="0.25">
      <c r="B20" s="167"/>
      <c r="C20" s="167"/>
      <c r="D20" s="167"/>
      <c r="E20" s="167"/>
      <c r="F20" s="167"/>
      <c r="G20" s="167"/>
      <c r="H20" s="167"/>
      <c r="I20" s="167"/>
      <c r="J20" s="167"/>
      <c r="K20" s="167"/>
      <c r="L20" s="167"/>
    </row>
    <row r="21" spans="2:12" hidden="1" outlineLevel="1" x14ac:dyDescent="0.25">
      <c r="B21" s="167"/>
      <c r="C21" s="167"/>
      <c r="D21" s="167"/>
      <c r="E21" s="167"/>
      <c r="F21" s="167"/>
      <c r="G21" s="167"/>
      <c r="H21" s="167"/>
      <c r="I21" s="167"/>
      <c r="J21" s="167"/>
      <c r="K21" s="167"/>
      <c r="L21" s="167"/>
    </row>
    <row r="22" spans="2:12" hidden="1" outlineLevel="1" x14ac:dyDescent="0.25">
      <c r="B22" s="167"/>
      <c r="C22" s="167"/>
      <c r="D22" s="167"/>
      <c r="E22" s="167"/>
      <c r="F22" s="167"/>
      <c r="G22" s="167"/>
      <c r="H22" s="167"/>
      <c r="I22" s="167"/>
      <c r="J22" s="167"/>
      <c r="K22" s="167"/>
      <c r="L22" s="167"/>
    </row>
    <row r="23" spans="2:12" hidden="1" outlineLevel="1" x14ac:dyDescent="0.25">
      <c r="B23" s="167"/>
      <c r="C23" s="167"/>
      <c r="D23" s="167"/>
      <c r="E23" s="167"/>
      <c r="F23" s="167"/>
      <c r="G23" s="167"/>
      <c r="H23" s="167"/>
      <c r="I23" s="167"/>
      <c r="J23" s="167"/>
      <c r="K23" s="167"/>
      <c r="L23" s="167"/>
    </row>
    <row r="24" spans="2:12" collapsed="1" x14ac:dyDescent="0.25"/>
    <row r="25" spans="2:12" x14ac:dyDescent="0.25">
      <c r="B25" s="6" t="s">
        <v>70</v>
      </c>
    </row>
    <row r="26" spans="2:12" hidden="1" outlineLevel="1" x14ac:dyDescent="0.25">
      <c r="B26" s="167" t="s">
        <v>71</v>
      </c>
      <c r="C26" s="167"/>
      <c r="D26" s="167"/>
      <c r="E26" s="167"/>
      <c r="F26" s="167"/>
      <c r="G26" s="167"/>
      <c r="H26" s="167"/>
      <c r="I26" s="167"/>
      <c r="J26" s="167"/>
      <c r="K26" s="167"/>
      <c r="L26" s="167"/>
    </row>
    <row r="27" spans="2:12" hidden="1" outlineLevel="1" x14ac:dyDescent="0.25">
      <c r="B27" s="167"/>
      <c r="C27" s="167"/>
      <c r="D27" s="167"/>
      <c r="E27" s="167"/>
      <c r="F27" s="167"/>
      <c r="G27" s="167"/>
      <c r="H27" s="167"/>
      <c r="I27" s="167"/>
      <c r="J27" s="167"/>
      <c r="K27" s="167"/>
      <c r="L27" s="167"/>
    </row>
    <row r="28" spans="2:12" collapsed="1" x14ac:dyDescent="0.25"/>
    <row r="30" spans="2:12" x14ac:dyDescent="0.25">
      <c r="B30" s="6" t="s">
        <v>72</v>
      </c>
    </row>
    <row r="31" spans="2:12" x14ac:dyDescent="0.25">
      <c r="B31" s="6"/>
    </row>
    <row r="32" spans="2:12" x14ac:dyDescent="0.25">
      <c r="B32" s="6" t="s">
        <v>67</v>
      </c>
    </row>
    <row r="33" spans="2:12" hidden="1" outlineLevel="1" x14ac:dyDescent="0.25">
      <c r="B33" s="167" t="s">
        <v>74</v>
      </c>
      <c r="C33" s="167"/>
      <c r="D33" s="167"/>
      <c r="E33" s="167"/>
      <c r="F33" s="167"/>
      <c r="G33" s="167"/>
      <c r="H33" s="167"/>
      <c r="I33" s="167"/>
      <c r="J33" s="167"/>
      <c r="K33" s="167"/>
      <c r="L33" s="167"/>
    </row>
    <row r="34" spans="2:12" hidden="1" outlineLevel="1" x14ac:dyDescent="0.25">
      <c r="B34" s="167"/>
      <c r="C34" s="167"/>
      <c r="D34" s="167"/>
      <c r="E34" s="167"/>
      <c r="F34" s="167"/>
      <c r="G34" s="167"/>
      <c r="H34" s="167"/>
      <c r="I34" s="167"/>
      <c r="J34" s="167"/>
      <c r="K34" s="167"/>
      <c r="L34" s="167"/>
    </row>
    <row r="35" spans="2:12" hidden="1" outlineLevel="1" x14ac:dyDescent="0.25">
      <c r="B35" s="167"/>
      <c r="C35" s="167"/>
      <c r="D35" s="167"/>
      <c r="E35" s="167"/>
      <c r="F35" s="167"/>
      <c r="G35" s="167"/>
      <c r="H35" s="167"/>
      <c r="I35" s="167"/>
      <c r="J35" s="167"/>
      <c r="K35" s="167"/>
      <c r="L35" s="167"/>
    </row>
    <row r="36" spans="2:12" collapsed="1" x14ac:dyDescent="0.25"/>
    <row r="37" spans="2:12" x14ac:dyDescent="0.25">
      <c r="B37" s="6" t="s">
        <v>68</v>
      </c>
    </row>
    <row r="38" spans="2:12" hidden="1" outlineLevel="1" x14ac:dyDescent="0.25">
      <c r="B38" s="167" t="s">
        <v>75</v>
      </c>
      <c r="C38" s="167"/>
      <c r="D38" s="167"/>
      <c r="E38" s="167"/>
      <c r="F38" s="167"/>
      <c r="G38" s="167"/>
      <c r="H38" s="167"/>
      <c r="I38" s="167"/>
      <c r="J38" s="167"/>
      <c r="K38" s="167"/>
      <c r="L38" s="167"/>
    </row>
    <row r="39" spans="2:12" hidden="1" outlineLevel="1" x14ac:dyDescent="0.25">
      <c r="B39" s="167"/>
      <c r="C39" s="167"/>
      <c r="D39" s="167"/>
      <c r="E39" s="167"/>
      <c r="F39" s="167"/>
      <c r="G39" s="167"/>
      <c r="H39" s="167"/>
      <c r="I39" s="167"/>
      <c r="J39" s="167"/>
      <c r="K39" s="167"/>
      <c r="L39" s="167"/>
    </row>
    <row r="40" spans="2:12" hidden="1" outlineLevel="1" x14ac:dyDescent="0.25">
      <c r="B40" s="167"/>
      <c r="C40" s="167"/>
      <c r="D40" s="167"/>
      <c r="E40" s="167"/>
      <c r="F40" s="167"/>
      <c r="G40" s="167"/>
      <c r="H40" s="167"/>
      <c r="I40" s="167"/>
      <c r="J40" s="167"/>
      <c r="K40" s="167"/>
      <c r="L40" s="167"/>
    </row>
    <row r="41" spans="2:12" hidden="1" outlineLevel="1" x14ac:dyDescent="0.25">
      <c r="B41" s="167"/>
      <c r="C41" s="167"/>
      <c r="D41" s="167"/>
      <c r="E41" s="167"/>
      <c r="F41" s="167"/>
      <c r="G41" s="167"/>
      <c r="H41" s="167"/>
      <c r="I41" s="167"/>
      <c r="J41" s="167"/>
      <c r="K41" s="167"/>
      <c r="L41" s="167"/>
    </row>
    <row r="42" spans="2:12" hidden="1" outlineLevel="1" x14ac:dyDescent="0.25">
      <c r="B42" s="167"/>
      <c r="C42" s="167"/>
      <c r="D42" s="167"/>
      <c r="E42" s="167"/>
      <c r="F42" s="167"/>
      <c r="G42" s="167"/>
      <c r="H42" s="167"/>
      <c r="I42" s="167"/>
      <c r="J42" s="167"/>
      <c r="K42" s="167"/>
      <c r="L42" s="167"/>
    </row>
    <row r="43" spans="2:12" hidden="1" outlineLevel="1" x14ac:dyDescent="0.25">
      <c r="B43" s="167"/>
      <c r="C43" s="167"/>
      <c r="D43" s="167"/>
      <c r="E43" s="167"/>
      <c r="F43" s="167"/>
      <c r="G43" s="167"/>
      <c r="H43" s="167"/>
      <c r="I43" s="167"/>
      <c r="J43" s="167"/>
      <c r="K43" s="167"/>
      <c r="L43" s="167"/>
    </row>
    <row r="44" spans="2:12" collapsed="1" x14ac:dyDescent="0.25"/>
    <row r="45" spans="2:12" x14ac:dyDescent="0.25">
      <c r="B45" s="5" t="s">
        <v>19</v>
      </c>
    </row>
  </sheetData>
  <mergeCells count="5">
    <mergeCell ref="B33:L35"/>
    <mergeCell ref="B38:L43"/>
    <mergeCell ref="B10:L14"/>
    <mergeCell ref="B17:L23"/>
    <mergeCell ref="B26:L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1"/>
  <sheetViews>
    <sheetView workbookViewId="0">
      <selection activeCell="K95" sqref="K95"/>
    </sheetView>
  </sheetViews>
  <sheetFormatPr defaultRowHeight="15" x14ac:dyDescent="0.25"/>
  <cols>
    <col min="2" max="2" width="23.85546875" customWidth="1"/>
    <col min="3" max="3" width="13.140625" bestFit="1" customWidth="1"/>
    <col min="4" max="4" width="16" customWidth="1"/>
    <col min="5" max="5" width="18.42578125" customWidth="1"/>
    <col min="7" max="7" width="10.140625" customWidth="1"/>
    <col min="8" max="8" width="25.140625" bestFit="1" customWidth="1"/>
    <col min="9" max="9" width="16" bestFit="1" customWidth="1"/>
    <col min="10" max="10" width="17" customWidth="1"/>
  </cols>
  <sheetData>
    <row r="2" spans="2:10" ht="15.75" thickBot="1" x14ac:dyDescent="0.3"/>
    <row r="3" spans="2:10" x14ac:dyDescent="0.25">
      <c r="B3" s="26">
        <v>0</v>
      </c>
      <c r="C3" s="26">
        <f>'Information Sheet'!C21</f>
        <v>0</v>
      </c>
      <c r="D3" s="27">
        <f>'Information Sheet'!C24*12</f>
        <v>0</v>
      </c>
      <c r="E3" s="3">
        <f>D3</f>
        <v>0</v>
      </c>
      <c r="G3" s="26">
        <v>0</v>
      </c>
      <c r="H3" s="26">
        <f>'Information Sheet'!E21</f>
        <v>0</v>
      </c>
      <c r="I3" s="27">
        <f>'Information Sheet'!E24*12</f>
        <v>0</v>
      </c>
      <c r="J3" s="3">
        <f>I3</f>
        <v>0</v>
      </c>
    </row>
    <row r="4" spans="2:10" x14ac:dyDescent="0.25">
      <c r="B4" s="28">
        <f>B3+1</f>
        <v>1</v>
      </c>
      <c r="C4" s="28">
        <f>+C3+1</f>
        <v>1</v>
      </c>
      <c r="D4" s="29">
        <f>D3*(1+'Information Sheet'!C26)</f>
        <v>0</v>
      </c>
      <c r="E4" s="3">
        <f>(D4)/((1+'Information Sheet'!$C$17)^(B4))</f>
        <v>0</v>
      </c>
      <c r="G4" s="28">
        <f>G3+1</f>
        <v>1</v>
      </c>
      <c r="H4" s="28">
        <f>+H3+1</f>
        <v>1</v>
      </c>
      <c r="I4" s="29">
        <f>I3*(1+'Information Sheet'!E26)</f>
        <v>0</v>
      </c>
      <c r="J4" s="3">
        <f>(I4)/((1+'Information Sheet'!$C$17)^(G4))</f>
        <v>0</v>
      </c>
    </row>
    <row r="5" spans="2:10" x14ac:dyDescent="0.25">
      <c r="B5" s="28">
        <f t="shared" ref="B5:B53" si="0">B4+1</f>
        <v>2</v>
      </c>
      <c r="C5" s="28">
        <f t="shared" ref="C5:C53" si="1">+C4+1</f>
        <v>2</v>
      </c>
      <c r="D5" s="30">
        <f>IF(C5&gt;'Information Sheet'!$C$25,0,D4*(1+'Information Sheet'!$C$26))</f>
        <v>0</v>
      </c>
      <c r="E5" s="3">
        <f>(D5)/((1+'Information Sheet'!$C$17)^(B5))</f>
        <v>0</v>
      </c>
      <c r="G5" s="28">
        <f t="shared" ref="G5:G53" si="2">G4+1</f>
        <v>2</v>
      </c>
      <c r="H5" s="28">
        <f t="shared" ref="H5:H53" si="3">+H4+1</f>
        <v>2</v>
      </c>
      <c r="I5" s="30">
        <f>IF(H5&gt;'Information Sheet'!$E$25,0,I4*(1+'Information Sheet'!$E$26))</f>
        <v>0</v>
      </c>
      <c r="J5" s="3">
        <f>(I5)/((1+'Information Sheet'!$C$17)^(G5))</f>
        <v>0</v>
      </c>
    </row>
    <row r="6" spans="2:10" x14ac:dyDescent="0.25">
      <c r="B6" s="28">
        <f t="shared" si="0"/>
        <v>3</v>
      </c>
      <c r="C6" s="28">
        <f t="shared" si="1"/>
        <v>3</v>
      </c>
      <c r="D6" s="30">
        <f>IF(C6&gt;'Information Sheet'!$C$25,0,D5*(1+'Information Sheet'!$C$26))</f>
        <v>0</v>
      </c>
      <c r="E6" s="3">
        <f>(D6)/((1+'Information Sheet'!$C$17)^(B6))</f>
        <v>0</v>
      </c>
      <c r="G6" s="28">
        <f t="shared" si="2"/>
        <v>3</v>
      </c>
      <c r="H6" s="28">
        <f t="shared" si="3"/>
        <v>3</v>
      </c>
      <c r="I6" s="30">
        <f>IF(H6&gt;'Information Sheet'!$E$25,0,I5*(1+'Information Sheet'!$E$26))</f>
        <v>0</v>
      </c>
      <c r="J6" s="3">
        <f>(I6)/((1+'Information Sheet'!$C$17)^(G6))</f>
        <v>0</v>
      </c>
    </row>
    <row r="7" spans="2:10" x14ac:dyDescent="0.25">
      <c r="B7" s="28">
        <f t="shared" si="0"/>
        <v>4</v>
      </c>
      <c r="C7" s="28">
        <f t="shared" si="1"/>
        <v>4</v>
      </c>
      <c r="D7" s="30">
        <f>IF(C7&gt;'Information Sheet'!$C$25,0,D6*(1+'Information Sheet'!$C$26))</f>
        <v>0</v>
      </c>
      <c r="E7" s="3">
        <f>(D7)/((1+'Information Sheet'!$C$17)^(B7))</f>
        <v>0</v>
      </c>
      <c r="G7" s="28">
        <f t="shared" si="2"/>
        <v>4</v>
      </c>
      <c r="H7" s="28">
        <f t="shared" si="3"/>
        <v>4</v>
      </c>
      <c r="I7" s="30">
        <f>IF(H7&gt;'Information Sheet'!$E$25,0,I6*(1+'Information Sheet'!$E$26))</f>
        <v>0</v>
      </c>
      <c r="J7" s="3">
        <f>(I7)/((1+'Information Sheet'!$C$17)^(G7))</f>
        <v>0</v>
      </c>
    </row>
    <row r="8" spans="2:10" x14ac:dyDescent="0.25">
      <c r="B8" s="31">
        <f t="shared" si="0"/>
        <v>5</v>
      </c>
      <c r="C8" s="31">
        <f t="shared" si="1"/>
        <v>5</v>
      </c>
      <c r="D8" s="30">
        <f>IF(C8&gt;'Information Sheet'!$C$25,0,D7*(1+'Information Sheet'!$C$26))</f>
        <v>0</v>
      </c>
      <c r="E8" s="3">
        <f>(D8)/((1+'Information Sheet'!$C$17)^(B8))</f>
        <v>0</v>
      </c>
      <c r="G8" s="31">
        <f t="shared" si="2"/>
        <v>5</v>
      </c>
      <c r="H8" s="31">
        <f t="shared" si="3"/>
        <v>5</v>
      </c>
      <c r="I8" s="30">
        <f>IF(H8&gt;'Information Sheet'!$E$25,0,I7*(1+'Information Sheet'!$E$26))</f>
        <v>0</v>
      </c>
      <c r="J8" s="3">
        <f>(I8)/((1+'Information Sheet'!$C$17)^(G8))</f>
        <v>0</v>
      </c>
    </row>
    <row r="9" spans="2:10" x14ac:dyDescent="0.25">
      <c r="B9" s="31">
        <f t="shared" si="0"/>
        <v>6</v>
      </c>
      <c r="C9" s="31">
        <f t="shared" si="1"/>
        <v>6</v>
      </c>
      <c r="D9" s="30">
        <f>IF(C9&gt;'Information Sheet'!$C$25,0,D8*(1+'Information Sheet'!$C$26))</f>
        <v>0</v>
      </c>
      <c r="E9" s="3">
        <f>(D9)/((1+'Information Sheet'!$C$17)^(B9))</f>
        <v>0</v>
      </c>
      <c r="G9" s="31">
        <f t="shared" si="2"/>
        <v>6</v>
      </c>
      <c r="H9" s="31">
        <f t="shared" si="3"/>
        <v>6</v>
      </c>
      <c r="I9" s="30">
        <f>IF(H9&gt;'Information Sheet'!$E$25,0,I8*(1+'Information Sheet'!$E$26))</f>
        <v>0</v>
      </c>
      <c r="J9" s="3">
        <f>(I9)/((1+'Information Sheet'!$C$17)^(G9))</f>
        <v>0</v>
      </c>
    </row>
    <row r="10" spans="2:10" x14ac:dyDescent="0.25">
      <c r="B10" s="28">
        <f t="shared" si="0"/>
        <v>7</v>
      </c>
      <c r="C10" s="28">
        <f>+C9+1</f>
        <v>7</v>
      </c>
      <c r="D10" s="30">
        <f>IF(C10&gt;'Information Sheet'!$C$25,0,D9*(1+'Information Sheet'!$C$26))</f>
        <v>0</v>
      </c>
      <c r="E10" s="3">
        <f>(D10)/((1+'Information Sheet'!$C$17)^(B10))</f>
        <v>0</v>
      </c>
      <c r="G10" s="28">
        <f t="shared" si="2"/>
        <v>7</v>
      </c>
      <c r="H10" s="28">
        <f>+H9+1</f>
        <v>7</v>
      </c>
      <c r="I10" s="30">
        <f>IF(H10&gt;'Information Sheet'!$E$25,0,I9*(1+'Information Sheet'!$E$26))</f>
        <v>0</v>
      </c>
      <c r="J10" s="3">
        <f>(I10)/((1+'Information Sheet'!$C$17)^(G10))</f>
        <v>0</v>
      </c>
    </row>
    <row r="11" spans="2:10" x14ac:dyDescent="0.25">
      <c r="B11" s="28">
        <f t="shared" si="0"/>
        <v>8</v>
      </c>
      <c r="C11" s="28">
        <f t="shared" si="1"/>
        <v>8</v>
      </c>
      <c r="D11" s="30">
        <f>IF(C11&gt;'Information Sheet'!$C$25,0,D10*(1+'Information Sheet'!$C$26))</f>
        <v>0</v>
      </c>
      <c r="E11" s="3">
        <f>(D11)/((1+'Information Sheet'!$C$17)^(B11))</f>
        <v>0</v>
      </c>
      <c r="G11" s="28">
        <f t="shared" si="2"/>
        <v>8</v>
      </c>
      <c r="H11" s="28">
        <f t="shared" si="3"/>
        <v>8</v>
      </c>
      <c r="I11" s="30">
        <f>IF(H11&gt;'Information Sheet'!$E$25,0,I10*(1+'Information Sheet'!$E$26))</f>
        <v>0</v>
      </c>
      <c r="J11" s="3">
        <f>(I11)/((1+'Information Sheet'!$C$17)^(G11))</f>
        <v>0</v>
      </c>
    </row>
    <row r="12" spans="2:10" x14ac:dyDescent="0.25">
      <c r="B12" s="28">
        <f t="shared" si="0"/>
        <v>9</v>
      </c>
      <c r="C12" s="28">
        <f t="shared" si="1"/>
        <v>9</v>
      </c>
      <c r="D12" s="30">
        <f>IF(C12&gt;'Information Sheet'!$C$25,0,D11*(1+'Information Sheet'!$C$26))</f>
        <v>0</v>
      </c>
      <c r="E12" s="3">
        <f>(D12)/((1+'Information Sheet'!$C$17)^(B12))</f>
        <v>0</v>
      </c>
      <c r="G12" s="28">
        <f t="shared" si="2"/>
        <v>9</v>
      </c>
      <c r="H12" s="28">
        <f t="shared" si="3"/>
        <v>9</v>
      </c>
      <c r="I12" s="30">
        <f>IF(H12&gt;'Information Sheet'!$E$25,0,I11*(1+'Information Sheet'!$E$26))</f>
        <v>0</v>
      </c>
      <c r="J12" s="3">
        <f>(I12)/((1+'Information Sheet'!$C$17)^(G12))</f>
        <v>0</v>
      </c>
    </row>
    <row r="13" spans="2:10" x14ac:dyDescent="0.25">
      <c r="B13" s="31">
        <f t="shared" si="0"/>
        <v>10</v>
      </c>
      <c r="C13" s="31">
        <f t="shared" si="1"/>
        <v>10</v>
      </c>
      <c r="D13" s="30">
        <f>IF(C13&gt;'Information Sheet'!$C$25,0,D12*(1+'Information Sheet'!$C$26))</f>
        <v>0</v>
      </c>
      <c r="E13" s="3">
        <f>(D13)/((1+'Information Sheet'!$C$17)^(B13))</f>
        <v>0</v>
      </c>
      <c r="G13" s="31">
        <f t="shared" si="2"/>
        <v>10</v>
      </c>
      <c r="H13" s="31">
        <f t="shared" si="3"/>
        <v>10</v>
      </c>
      <c r="I13" s="30">
        <f>IF(H13&gt;'Information Sheet'!$E$25,0,I12*(1+'Information Sheet'!$E$26))</f>
        <v>0</v>
      </c>
      <c r="J13" s="3">
        <f>(I13)/((1+'Information Sheet'!$C$17)^(G13))</f>
        <v>0</v>
      </c>
    </row>
    <row r="14" spans="2:10" x14ac:dyDescent="0.25">
      <c r="B14" s="31">
        <f t="shared" si="0"/>
        <v>11</v>
      </c>
      <c r="C14" s="31">
        <f t="shared" si="1"/>
        <v>11</v>
      </c>
      <c r="D14" s="30">
        <f>IF(C14&gt;'Information Sheet'!$C$25,0,D13*(1+'Information Sheet'!$C$26))</f>
        <v>0</v>
      </c>
      <c r="E14" s="3">
        <f>(D14)/((1+'Information Sheet'!$C$17)^(B14))</f>
        <v>0</v>
      </c>
      <c r="G14" s="31">
        <f t="shared" si="2"/>
        <v>11</v>
      </c>
      <c r="H14" s="31">
        <f t="shared" si="3"/>
        <v>11</v>
      </c>
      <c r="I14" s="30">
        <f>IF(H14&gt;'Information Sheet'!$E$25,0,I13*(1+'Information Sheet'!$E$26))</f>
        <v>0</v>
      </c>
      <c r="J14" s="3">
        <f>(I14)/((1+'Information Sheet'!$C$17)^(G14))</f>
        <v>0</v>
      </c>
    </row>
    <row r="15" spans="2:10" x14ac:dyDescent="0.25">
      <c r="B15" s="28">
        <f t="shared" si="0"/>
        <v>12</v>
      </c>
      <c r="C15" s="28">
        <f t="shared" si="1"/>
        <v>12</v>
      </c>
      <c r="D15" s="30">
        <f>IF(C15&gt;'Information Sheet'!$C$25,0,D14*(1+'Information Sheet'!$C$26))</f>
        <v>0</v>
      </c>
      <c r="E15" s="3">
        <f>(D15)/((1+'Information Sheet'!$C$17)^(B15))</f>
        <v>0</v>
      </c>
      <c r="G15" s="28">
        <f t="shared" si="2"/>
        <v>12</v>
      </c>
      <c r="H15" s="28">
        <f t="shared" si="3"/>
        <v>12</v>
      </c>
      <c r="I15" s="30">
        <f>IF(H15&gt;'Information Sheet'!$E$25,0,I14*(1+'Information Sheet'!$E$26))</f>
        <v>0</v>
      </c>
      <c r="J15" s="3">
        <f>(I15)/((1+'Information Sheet'!$C$17)^(G15))</f>
        <v>0</v>
      </c>
    </row>
    <row r="16" spans="2:10" x14ac:dyDescent="0.25">
      <c r="B16" s="28">
        <f t="shared" si="0"/>
        <v>13</v>
      </c>
      <c r="C16" s="28">
        <f t="shared" si="1"/>
        <v>13</v>
      </c>
      <c r="D16" s="30">
        <f>IF(C16&gt;'Information Sheet'!$C$25,0,D15*(1+'Information Sheet'!$C$26))</f>
        <v>0</v>
      </c>
      <c r="E16" s="3">
        <f>(D16)/((1+'Information Sheet'!$C$17)^(B16))</f>
        <v>0</v>
      </c>
      <c r="G16" s="28">
        <f t="shared" si="2"/>
        <v>13</v>
      </c>
      <c r="H16" s="28">
        <f t="shared" si="3"/>
        <v>13</v>
      </c>
      <c r="I16" s="30">
        <f>IF(H16&gt;'Information Sheet'!$E$25,0,I15*(1+'Information Sheet'!$E$26))</f>
        <v>0</v>
      </c>
      <c r="J16" s="3">
        <f>(I16)/((1+'Information Sheet'!$C$17)^(G16))</f>
        <v>0</v>
      </c>
    </row>
    <row r="17" spans="2:10" x14ac:dyDescent="0.25">
      <c r="B17" s="31">
        <f t="shared" si="0"/>
        <v>14</v>
      </c>
      <c r="C17" s="31">
        <f t="shared" si="1"/>
        <v>14</v>
      </c>
      <c r="D17" s="30">
        <f>IF(C17&gt;'Information Sheet'!$C$25,0,D16*(1+'Information Sheet'!$C$26))</f>
        <v>0</v>
      </c>
      <c r="E17" s="3">
        <f>(D17)/((1+'Information Sheet'!$C$17)^(B17))</f>
        <v>0</v>
      </c>
      <c r="G17" s="31">
        <f t="shared" si="2"/>
        <v>14</v>
      </c>
      <c r="H17" s="31">
        <f t="shared" si="3"/>
        <v>14</v>
      </c>
      <c r="I17" s="30">
        <f>IF(H17&gt;'Information Sheet'!$E$25,0,I16*(1+'Information Sheet'!$E$26))</f>
        <v>0</v>
      </c>
      <c r="J17" s="3">
        <f>(I17)/((1+'Information Sheet'!$C$17)^(G17))</f>
        <v>0</v>
      </c>
    </row>
    <row r="18" spans="2:10" x14ac:dyDescent="0.25">
      <c r="B18" s="31">
        <f t="shared" si="0"/>
        <v>15</v>
      </c>
      <c r="C18" s="31">
        <f t="shared" si="1"/>
        <v>15</v>
      </c>
      <c r="D18" s="30">
        <f>IF(C18&gt;'Information Sheet'!$C$25,0,D17*(1+'Information Sheet'!$C$26))</f>
        <v>0</v>
      </c>
      <c r="E18" s="3">
        <f>(D18)/((1+'Information Sheet'!$C$17)^(B18))</f>
        <v>0</v>
      </c>
      <c r="G18" s="31">
        <f t="shared" si="2"/>
        <v>15</v>
      </c>
      <c r="H18" s="31">
        <f t="shared" si="3"/>
        <v>15</v>
      </c>
      <c r="I18" s="30">
        <f>IF(H18&gt;'Information Sheet'!$E$25,0,I17*(1+'Information Sheet'!$E$26))</f>
        <v>0</v>
      </c>
      <c r="J18" s="3">
        <f>(I18)/((1+'Information Sheet'!$C$17)^(G18))</f>
        <v>0</v>
      </c>
    </row>
    <row r="19" spans="2:10" x14ac:dyDescent="0.25">
      <c r="B19" s="31">
        <f t="shared" si="0"/>
        <v>16</v>
      </c>
      <c r="C19" s="31">
        <f t="shared" si="1"/>
        <v>16</v>
      </c>
      <c r="D19" s="30">
        <f>IF(C19&gt;'Information Sheet'!$C$25,0,D18*(1+'Information Sheet'!$C$26))</f>
        <v>0</v>
      </c>
      <c r="E19" s="3">
        <f>(D19)/((1+'Information Sheet'!$C$17)^(B19))</f>
        <v>0</v>
      </c>
      <c r="G19" s="31">
        <f t="shared" si="2"/>
        <v>16</v>
      </c>
      <c r="H19" s="31">
        <f t="shared" si="3"/>
        <v>16</v>
      </c>
      <c r="I19" s="30">
        <f>IF(H19&gt;'Information Sheet'!$E$25,0,I18*(1+'Information Sheet'!$E$26))</f>
        <v>0</v>
      </c>
      <c r="J19" s="3">
        <f>(I19)/((1+'Information Sheet'!$C$17)^(G19))</f>
        <v>0</v>
      </c>
    </row>
    <row r="20" spans="2:10" x14ac:dyDescent="0.25">
      <c r="B20" s="31">
        <f t="shared" si="0"/>
        <v>17</v>
      </c>
      <c r="C20" s="31">
        <f t="shared" si="1"/>
        <v>17</v>
      </c>
      <c r="D20" s="30">
        <f>IF(C20&gt;'Information Sheet'!$C$25,0,D19*(1+'Information Sheet'!$C$26))</f>
        <v>0</v>
      </c>
      <c r="E20" s="3">
        <f>(D20)/((1+'Information Sheet'!$C$17)^(B20))</f>
        <v>0</v>
      </c>
      <c r="G20" s="31">
        <f t="shared" si="2"/>
        <v>17</v>
      </c>
      <c r="H20" s="31">
        <f t="shared" si="3"/>
        <v>17</v>
      </c>
      <c r="I20" s="30">
        <f>IF(H20&gt;'Information Sheet'!$E$25,0,I19*(1+'Information Sheet'!$E$26))</f>
        <v>0</v>
      </c>
      <c r="J20" s="3">
        <f>(I20)/((1+'Information Sheet'!$C$17)^(G20))</f>
        <v>0</v>
      </c>
    </row>
    <row r="21" spans="2:10" x14ac:dyDescent="0.25">
      <c r="B21" s="31">
        <f t="shared" si="0"/>
        <v>18</v>
      </c>
      <c r="C21" s="31">
        <f t="shared" si="1"/>
        <v>18</v>
      </c>
      <c r="D21" s="30">
        <f>IF(C21&gt;'Information Sheet'!$C$25,0,D20*(1+'Information Sheet'!$C$26))</f>
        <v>0</v>
      </c>
      <c r="E21" s="3">
        <f>(D21)/((1+'Information Sheet'!$C$17)^(B21))</f>
        <v>0</v>
      </c>
      <c r="G21" s="31">
        <f t="shared" si="2"/>
        <v>18</v>
      </c>
      <c r="H21" s="31">
        <f t="shared" si="3"/>
        <v>18</v>
      </c>
      <c r="I21" s="30">
        <f>IF(H21&gt;'Information Sheet'!$E$25,0,I20*(1+'Information Sheet'!$E$26))</f>
        <v>0</v>
      </c>
      <c r="J21" s="3">
        <f>(I21)/((1+'Information Sheet'!$C$17)^(G21))</f>
        <v>0</v>
      </c>
    </row>
    <row r="22" spans="2:10" x14ac:dyDescent="0.25">
      <c r="B22" s="31">
        <f t="shared" si="0"/>
        <v>19</v>
      </c>
      <c r="C22" s="31">
        <f t="shared" si="1"/>
        <v>19</v>
      </c>
      <c r="D22" s="30">
        <f>IF(C22&gt;'Information Sheet'!$C$25,0,D21*(1+'Information Sheet'!$C$26))</f>
        <v>0</v>
      </c>
      <c r="E22" s="3">
        <f>(D22)/((1+'Information Sheet'!$C$17)^(B22))</f>
        <v>0</v>
      </c>
      <c r="G22" s="31">
        <f t="shared" si="2"/>
        <v>19</v>
      </c>
      <c r="H22" s="31">
        <f t="shared" si="3"/>
        <v>19</v>
      </c>
      <c r="I22" s="30">
        <f>IF(H22&gt;'Information Sheet'!$E$25,0,I21*(1+'Information Sheet'!$E$26))</f>
        <v>0</v>
      </c>
      <c r="J22" s="3">
        <f>(I22)/((1+'Information Sheet'!$C$17)^(G22))</f>
        <v>0</v>
      </c>
    </row>
    <row r="23" spans="2:10" x14ac:dyDescent="0.25">
      <c r="B23" s="31">
        <f t="shared" si="0"/>
        <v>20</v>
      </c>
      <c r="C23" s="31">
        <f t="shared" si="1"/>
        <v>20</v>
      </c>
      <c r="D23" s="30">
        <f>IF(C23&gt;'Information Sheet'!$C$25,0,D22*(1+'Information Sheet'!$C$26))</f>
        <v>0</v>
      </c>
      <c r="E23" s="3">
        <f>(D23)/((1+'Information Sheet'!$C$17)^(B23))</f>
        <v>0</v>
      </c>
      <c r="G23" s="31">
        <f t="shared" si="2"/>
        <v>20</v>
      </c>
      <c r="H23" s="31">
        <f t="shared" si="3"/>
        <v>20</v>
      </c>
      <c r="I23" s="30">
        <f>IF(H23&gt;'Information Sheet'!$E$25,0,I22*(1+'Information Sheet'!$E$26))</f>
        <v>0</v>
      </c>
      <c r="J23" s="3">
        <f>(I23)/((1+'Information Sheet'!$C$17)^(G23))</f>
        <v>0</v>
      </c>
    </row>
    <row r="24" spans="2:10" x14ac:dyDescent="0.25">
      <c r="B24" s="31">
        <f t="shared" si="0"/>
        <v>21</v>
      </c>
      <c r="C24" s="31">
        <f t="shared" si="1"/>
        <v>21</v>
      </c>
      <c r="D24" s="30">
        <f>IF(C24&gt;'Information Sheet'!$C$25,0,D23*(1+'Information Sheet'!$C$26))</f>
        <v>0</v>
      </c>
      <c r="E24" s="3">
        <f>(D24)/((1+'Information Sheet'!$C$17)^(B24))</f>
        <v>0</v>
      </c>
      <c r="G24" s="31">
        <f t="shared" si="2"/>
        <v>21</v>
      </c>
      <c r="H24" s="31">
        <f t="shared" si="3"/>
        <v>21</v>
      </c>
      <c r="I24" s="30">
        <f>IF(H24&gt;'Information Sheet'!$E$25,0,I23*(1+'Information Sheet'!$E$26))</f>
        <v>0</v>
      </c>
      <c r="J24" s="3">
        <f>(I24)/((1+'Information Sheet'!$C$17)^(G24))</f>
        <v>0</v>
      </c>
    </row>
    <row r="25" spans="2:10" x14ac:dyDescent="0.25">
      <c r="B25" s="31">
        <f t="shared" si="0"/>
        <v>22</v>
      </c>
      <c r="C25" s="31">
        <f t="shared" si="1"/>
        <v>22</v>
      </c>
      <c r="D25" s="30">
        <f>IF(C25&gt;'Information Sheet'!$C$25,0,D24*(1+'Information Sheet'!$C$26))</f>
        <v>0</v>
      </c>
      <c r="E25" s="3">
        <f>(D25)/((1+'Information Sheet'!$C$17)^(B25))</f>
        <v>0</v>
      </c>
      <c r="G25" s="31">
        <f t="shared" si="2"/>
        <v>22</v>
      </c>
      <c r="H25" s="31">
        <f t="shared" si="3"/>
        <v>22</v>
      </c>
      <c r="I25" s="30">
        <f>IF(H25&gt;'Information Sheet'!$E$25,0,I24*(1+'Information Sheet'!$E$26))</f>
        <v>0</v>
      </c>
      <c r="J25" s="3">
        <f>(I25)/((1+'Information Sheet'!$C$17)^(G25))</f>
        <v>0</v>
      </c>
    </row>
    <row r="26" spans="2:10" x14ac:dyDescent="0.25">
      <c r="B26" s="31">
        <f t="shared" si="0"/>
        <v>23</v>
      </c>
      <c r="C26" s="31">
        <f t="shared" si="1"/>
        <v>23</v>
      </c>
      <c r="D26" s="30">
        <f>IF(C26&gt;'Information Sheet'!$C$25,0,D25*(1+'Information Sheet'!$C$26))</f>
        <v>0</v>
      </c>
      <c r="E26" s="3">
        <f>(D26)/((1+'Information Sheet'!$C$17)^(B26))</f>
        <v>0</v>
      </c>
      <c r="G26" s="31">
        <f t="shared" si="2"/>
        <v>23</v>
      </c>
      <c r="H26" s="31">
        <f t="shared" si="3"/>
        <v>23</v>
      </c>
      <c r="I26" s="30">
        <f>IF(H26&gt;'Information Sheet'!$E$25,0,I25*(1+'Information Sheet'!$E$26))</f>
        <v>0</v>
      </c>
      <c r="J26" s="3">
        <f>(I26)/((1+'Information Sheet'!$C$17)^(G26))</f>
        <v>0</v>
      </c>
    </row>
    <row r="27" spans="2:10" x14ac:dyDescent="0.25">
      <c r="B27" s="31">
        <f t="shared" si="0"/>
        <v>24</v>
      </c>
      <c r="C27" s="31">
        <f t="shared" si="1"/>
        <v>24</v>
      </c>
      <c r="D27" s="30">
        <f>IF(C27&gt;'Information Sheet'!$C$25,0,D26*(1+'Information Sheet'!$C$26))</f>
        <v>0</v>
      </c>
      <c r="E27" s="3">
        <f>(D27)/((1+'Information Sheet'!$C$17)^(B27))</f>
        <v>0</v>
      </c>
      <c r="G27" s="31">
        <f t="shared" si="2"/>
        <v>24</v>
      </c>
      <c r="H27" s="31">
        <f t="shared" si="3"/>
        <v>24</v>
      </c>
      <c r="I27" s="30">
        <f>IF(H27&gt;'Information Sheet'!$E$25,0,I26*(1+'Information Sheet'!$E$26))</f>
        <v>0</v>
      </c>
      <c r="J27" s="3">
        <f>(I27)/((1+'Information Sheet'!$C$17)^(G27))</f>
        <v>0</v>
      </c>
    </row>
    <row r="28" spans="2:10" x14ac:dyDescent="0.25">
      <c r="B28" s="31">
        <f t="shared" si="0"/>
        <v>25</v>
      </c>
      <c r="C28" s="31">
        <f t="shared" si="1"/>
        <v>25</v>
      </c>
      <c r="D28" s="30">
        <f>IF(C28&gt;'Information Sheet'!$C$25,0,D27*(1+'Information Sheet'!$C$26))</f>
        <v>0</v>
      </c>
      <c r="E28" s="3">
        <f>(D28)/((1+'Information Sheet'!$C$17)^(B28))</f>
        <v>0</v>
      </c>
      <c r="G28" s="31">
        <f t="shared" si="2"/>
        <v>25</v>
      </c>
      <c r="H28" s="31">
        <f t="shared" si="3"/>
        <v>25</v>
      </c>
      <c r="I28" s="30">
        <f>IF(H28&gt;'Information Sheet'!$E$25,0,I27*(1+'Information Sheet'!$E$26))</f>
        <v>0</v>
      </c>
      <c r="J28" s="3">
        <f>(I28)/((1+'Information Sheet'!$C$17)^(G28))</f>
        <v>0</v>
      </c>
    </row>
    <row r="29" spans="2:10" x14ac:dyDescent="0.25">
      <c r="B29" s="31">
        <f t="shared" si="0"/>
        <v>26</v>
      </c>
      <c r="C29" s="31">
        <f t="shared" si="1"/>
        <v>26</v>
      </c>
      <c r="D29" s="30">
        <f>IF(C29&gt;'Information Sheet'!$C$25,0,D28*(1+'Information Sheet'!$C$26))</f>
        <v>0</v>
      </c>
      <c r="E29" s="3">
        <f>(D29)/((1+'Information Sheet'!$C$17)^(B29))</f>
        <v>0</v>
      </c>
      <c r="G29" s="31">
        <f t="shared" si="2"/>
        <v>26</v>
      </c>
      <c r="H29" s="31">
        <f t="shared" si="3"/>
        <v>26</v>
      </c>
      <c r="I29" s="30">
        <f>IF(H29&gt;'Information Sheet'!$E$25,0,I28*(1+'Information Sheet'!$E$26))</f>
        <v>0</v>
      </c>
      <c r="J29" s="3">
        <f>(I29)/((1+'Information Sheet'!$C$17)^(G29))</f>
        <v>0</v>
      </c>
    </row>
    <row r="30" spans="2:10" x14ac:dyDescent="0.25">
      <c r="B30" s="31">
        <f t="shared" si="0"/>
        <v>27</v>
      </c>
      <c r="C30" s="31">
        <f t="shared" si="1"/>
        <v>27</v>
      </c>
      <c r="D30" s="30">
        <f>IF(C30&gt;'Information Sheet'!$C$25,0,D29*(1+'Information Sheet'!$C$26))</f>
        <v>0</v>
      </c>
      <c r="E30" s="3">
        <f>(D30)/((1+'Information Sheet'!$C$17)^(B30))</f>
        <v>0</v>
      </c>
      <c r="G30" s="31">
        <f t="shared" si="2"/>
        <v>27</v>
      </c>
      <c r="H30" s="31">
        <f t="shared" si="3"/>
        <v>27</v>
      </c>
      <c r="I30" s="30">
        <f>IF(H30&gt;'Information Sheet'!$E$25,0,I29*(1+'Information Sheet'!$E$26))</f>
        <v>0</v>
      </c>
      <c r="J30" s="3">
        <f>(I30)/((1+'Information Sheet'!$C$17)^(G30))</f>
        <v>0</v>
      </c>
    </row>
    <row r="31" spans="2:10" x14ac:dyDescent="0.25">
      <c r="B31" s="31">
        <f t="shared" si="0"/>
        <v>28</v>
      </c>
      <c r="C31" s="31">
        <f t="shared" si="1"/>
        <v>28</v>
      </c>
      <c r="D31" s="30">
        <f>IF(C31&gt;'Information Sheet'!$C$25,0,D30*(1+'Information Sheet'!$C$26))</f>
        <v>0</v>
      </c>
      <c r="E31" s="3">
        <f>(D31)/((1+'Information Sheet'!$C$17)^(B31))</f>
        <v>0</v>
      </c>
      <c r="G31" s="31">
        <f t="shared" si="2"/>
        <v>28</v>
      </c>
      <c r="H31" s="31">
        <f t="shared" si="3"/>
        <v>28</v>
      </c>
      <c r="I31" s="30">
        <f>IF(H31&gt;'Information Sheet'!$E$25,0,I30*(1+'Information Sheet'!$E$26))</f>
        <v>0</v>
      </c>
      <c r="J31" s="3">
        <f>(I31)/((1+'Information Sheet'!$C$17)^(G31))</f>
        <v>0</v>
      </c>
    </row>
    <row r="32" spans="2:10" x14ac:dyDescent="0.25">
      <c r="B32" s="31">
        <f t="shared" si="0"/>
        <v>29</v>
      </c>
      <c r="C32" s="31">
        <f t="shared" si="1"/>
        <v>29</v>
      </c>
      <c r="D32" s="30">
        <f>IF(C32&gt;'Information Sheet'!$C$25,0,D31*(1+'Information Sheet'!$C$26))</f>
        <v>0</v>
      </c>
      <c r="E32" s="3">
        <f>(D32)/((1+'Information Sheet'!$C$17)^(B32))</f>
        <v>0</v>
      </c>
      <c r="G32" s="31">
        <f t="shared" si="2"/>
        <v>29</v>
      </c>
      <c r="H32" s="31">
        <f t="shared" si="3"/>
        <v>29</v>
      </c>
      <c r="I32" s="30">
        <f>IF(H32&gt;'Information Sheet'!$E$25,0,I31*(1+'Information Sheet'!$E$26))</f>
        <v>0</v>
      </c>
      <c r="J32" s="3">
        <f>(I32)/((1+'Information Sheet'!$C$17)^(G32))</f>
        <v>0</v>
      </c>
    </row>
    <row r="33" spans="2:10" x14ac:dyDescent="0.25">
      <c r="B33" s="31">
        <f t="shared" si="0"/>
        <v>30</v>
      </c>
      <c r="C33" s="31">
        <f t="shared" si="1"/>
        <v>30</v>
      </c>
      <c r="D33" s="30">
        <f>IF(C33&gt;'Information Sheet'!$C$25,0,D32*(1+'Information Sheet'!$C$26))</f>
        <v>0</v>
      </c>
      <c r="E33" s="3">
        <f>(D33)/((1+'Information Sheet'!$C$17)^(B33))</f>
        <v>0</v>
      </c>
      <c r="G33" s="31">
        <f t="shared" si="2"/>
        <v>30</v>
      </c>
      <c r="H33" s="31">
        <f t="shared" si="3"/>
        <v>30</v>
      </c>
      <c r="I33" s="30">
        <f>IF(H33&gt;'Information Sheet'!$E$25,0,I32*(1+'Information Sheet'!$E$26))</f>
        <v>0</v>
      </c>
      <c r="J33" s="3">
        <f>(I33)/((1+'Information Sheet'!$C$17)^(G33))</f>
        <v>0</v>
      </c>
    </row>
    <row r="34" spans="2:10" x14ac:dyDescent="0.25">
      <c r="B34" s="31">
        <f t="shared" si="0"/>
        <v>31</v>
      </c>
      <c r="C34" s="31">
        <f t="shared" si="1"/>
        <v>31</v>
      </c>
      <c r="D34" s="30">
        <f>IF(C34&gt;'Information Sheet'!$C$25,0,D33*(1+'Information Sheet'!$C$26))</f>
        <v>0</v>
      </c>
      <c r="E34" s="3">
        <f>(D34)/((1+'Information Sheet'!$C$17)^(B34))</f>
        <v>0</v>
      </c>
      <c r="G34" s="31">
        <f t="shared" si="2"/>
        <v>31</v>
      </c>
      <c r="H34" s="31">
        <f t="shared" si="3"/>
        <v>31</v>
      </c>
      <c r="I34" s="30">
        <f>IF(H34&gt;'Information Sheet'!$E$25,0,I33*(1+'Information Sheet'!$E$26))</f>
        <v>0</v>
      </c>
      <c r="J34" s="3">
        <f>(I34)/((1+'Information Sheet'!$C$17)^(G34))</f>
        <v>0</v>
      </c>
    </row>
    <row r="35" spans="2:10" x14ac:dyDescent="0.25">
      <c r="B35" s="31">
        <f t="shared" si="0"/>
        <v>32</v>
      </c>
      <c r="C35" s="31">
        <f t="shared" si="1"/>
        <v>32</v>
      </c>
      <c r="D35" s="30">
        <f>IF(C35&gt;'Information Sheet'!$C$25,0,D34*(1+'Information Sheet'!$C$26))</f>
        <v>0</v>
      </c>
      <c r="E35" s="3">
        <f>(D35)/((1+'Information Sheet'!$C$17)^(B35))</f>
        <v>0</v>
      </c>
      <c r="G35" s="31">
        <f t="shared" si="2"/>
        <v>32</v>
      </c>
      <c r="H35" s="31">
        <f t="shared" si="3"/>
        <v>32</v>
      </c>
      <c r="I35" s="30">
        <f>IF(H35&gt;'Information Sheet'!$E$25,0,I34*(1+'Information Sheet'!$E$26))</f>
        <v>0</v>
      </c>
      <c r="J35" s="3">
        <f>(I35)/((1+'Information Sheet'!$C$17)^(G35))</f>
        <v>0</v>
      </c>
    </row>
    <row r="36" spans="2:10" x14ac:dyDescent="0.25">
      <c r="B36" s="31">
        <f t="shared" si="0"/>
        <v>33</v>
      </c>
      <c r="C36" s="31">
        <f t="shared" si="1"/>
        <v>33</v>
      </c>
      <c r="D36" s="30">
        <f>IF(C36&gt;'Information Sheet'!$C$25,0,D35*(1+'Information Sheet'!$C$26))</f>
        <v>0</v>
      </c>
      <c r="E36" s="3">
        <f>(D36)/((1+'Information Sheet'!$C$17)^(B36))</f>
        <v>0</v>
      </c>
      <c r="G36" s="31">
        <f t="shared" si="2"/>
        <v>33</v>
      </c>
      <c r="H36" s="31">
        <f t="shared" si="3"/>
        <v>33</v>
      </c>
      <c r="I36" s="30">
        <f>IF(H36&gt;'Information Sheet'!$E$25,0,I35*(1+'Information Sheet'!$E$26))</f>
        <v>0</v>
      </c>
      <c r="J36" s="3">
        <f>(I36)/((1+'Information Sheet'!$C$17)^(G36))</f>
        <v>0</v>
      </c>
    </row>
    <row r="37" spans="2:10" x14ac:dyDescent="0.25">
      <c r="B37" s="31">
        <f t="shared" si="0"/>
        <v>34</v>
      </c>
      <c r="C37" s="31">
        <f t="shared" si="1"/>
        <v>34</v>
      </c>
      <c r="D37" s="30">
        <f>IF(C37&gt;'Information Sheet'!$C$25,0,D36*(1+'Information Sheet'!$C$26))</f>
        <v>0</v>
      </c>
      <c r="E37" s="3">
        <f>(D37)/((1+'Information Sheet'!$C$17)^(B37))</f>
        <v>0</v>
      </c>
      <c r="G37" s="31">
        <f t="shared" si="2"/>
        <v>34</v>
      </c>
      <c r="H37" s="31">
        <f t="shared" si="3"/>
        <v>34</v>
      </c>
      <c r="I37" s="30">
        <f>IF(H37&gt;'Information Sheet'!$E$25,0,I36*(1+'Information Sheet'!$E$26))</f>
        <v>0</v>
      </c>
      <c r="J37" s="3">
        <f>(I37)/((1+'Information Sheet'!$C$17)^(G37))</f>
        <v>0</v>
      </c>
    </row>
    <row r="38" spans="2:10" x14ac:dyDescent="0.25">
      <c r="B38" s="31">
        <f t="shared" si="0"/>
        <v>35</v>
      </c>
      <c r="C38" s="31">
        <f t="shared" si="1"/>
        <v>35</v>
      </c>
      <c r="D38" s="30">
        <f>IF(C38&gt;'Information Sheet'!$C$25,0,D37*(1+'Information Sheet'!$C$26))</f>
        <v>0</v>
      </c>
      <c r="E38" s="3">
        <f>(D38)/((1+'Information Sheet'!$C$17)^(B38))</f>
        <v>0</v>
      </c>
      <c r="G38" s="31">
        <f t="shared" si="2"/>
        <v>35</v>
      </c>
      <c r="H38" s="31">
        <f t="shared" si="3"/>
        <v>35</v>
      </c>
      <c r="I38" s="30">
        <f>IF(H38&gt;'Information Sheet'!$E$25,0,I37*(1+'Information Sheet'!$E$26))</f>
        <v>0</v>
      </c>
      <c r="J38" s="3">
        <f>(I38)/((1+'Information Sheet'!$C$17)^(G38))</f>
        <v>0</v>
      </c>
    </row>
    <row r="39" spans="2:10" x14ac:dyDescent="0.25">
      <c r="B39" s="31">
        <f t="shared" si="0"/>
        <v>36</v>
      </c>
      <c r="C39" s="31">
        <f t="shared" si="1"/>
        <v>36</v>
      </c>
      <c r="D39" s="30">
        <f>IF(C39&gt;'Information Sheet'!$C$25,0,D38*(1+'Information Sheet'!$C$26))</f>
        <v>0</v>
      </c>
      <c r="E39" s="3">
        <f>(D39)/((1+'Information Sheet'!$C$17)^(B39))</f>
        <v>0</v>
      </c>
      <c r="G39" s="31">
        <f t="shared" si="2"/>
        <v>36</v>
      </c>
      <c r="H39" s="31">
        <f t="shared" si="3"/>
        <v>36</v>
      </c>
      <c r="I39" s="30">
        <f>IF(H39&gt;'Information Sheet'!$E$25,0,I38*(1+'Information Sheet'!$E$26))</f>
        <v>0</v>
      </c>
      <c r="J39" s="3">
        <f>(I39)/((1+'Information Sheet'!$C$17)^(G39))</f>
        <v>0</v>
      </c>
    </row>
    <row r="40" spans="2:10" x14ac:dyDescent="0.25">
      <c r="B40" s="31">
        <f t="shared" si="0"/>
        <v>37</v>
      </c>
      <c r="C40" s="31">
        <f t="shared" si="1"/>
        <v>37</v>
      </c>
      <c r="D40" s="30">
        <f>IF(C40&gt;'Information Sheet'!$C$25,0,D39*(1+'Information Sheet'!$C$26))</f>
        <v>0</v>
      </c>
      <c r="E40" s="3">
        <f>(D40)/((1+'Information Sheet'!$C$17)^(B40))</f>
        <v>0</v>
      </c>
      <c r="G40" s="31">
        <f t="shared" si="2"/>
        <v>37</v>
      </c>
      <c r="H40" s="31">
        <f t="shared" si="3"/>
        <v>37</v>
      </c>
      <c r="I40" s="30">
        <f>IF(H40&gt;'Information Sheet'!$E$25,0,I39*(1+'Information Sheet'!$E$26))</f>
        <v>0</v>
      </c>
      <c r="J40" s="3">
        <f>(I40)/((1+'Information Sheet'!$C$17)^(G40))</f>
        <v>0</v>
      </c>
    </row>
    <row r="41" spans="2:10" x14ac:dyDescent="0.25">
      <c r="B41" s="31">
        <f t="shared" si="0"/>
        <v>38</v>
      </c>
      <c r="C41" s="31">
        <f t="shared" si="1"/>
        <v>38</v>
      </c>
      <c r="D41" s="30">
        <f>IF(C41&gt;'Information Sheet'!$C$25,0,D40*(1+'Information Sheet'!$C$26))</f>
        <v>0</v>
      </c>
      <c r="E41" s="3">
        <f>(D41)/((1+'Information Sheet'!$C$17)^(B41))</f>
        <v>0</v>
      </c>
      <c r="G41" s="31">
        <f t="shared" si="2"/>
        <v>38</v>
      </c>
      <c r="H41" s="31">
        <f t="shared" si="3"/>
        <v>38</v>
      </c>
      <c r="I41" s="30">
        <f>IF(H41&gt;'Information Sheet'!$E$25,0,I40*(1+'Information Sheet'!$E$26))</f>
        <v>0</v>
      </c>
      <c r="J41" s="3">
        <f>(I41)/((1+'Information Sheet'!$C$17)^(G41))</f>
        <v>0</v>
      </c>
    </row>
    <row r="42" spans="2:10" x14ac:dyDescent="0.25">
      <c r="B42" s="31">
        <f t="shared" si="0"/>
        <v>39</v>
      </c>
      <c r="C42" s="31">
        <f t="shared" si="1"/>
        <v>39</v>
      </c>
      <c r="D42" s="30">
        <f>IF(C42&gt;'Information Sheet'!$C$25,0,D41*(1+'Information Sheet'!$C$26))</f>
        <v>0</v>
      </c>
      <c r="E42" s="3">
        <f>(D42)/((1+'Information Sheet'!$C$17)^(B42))</f>
        <v>0</v>
      </c>
      <c r="G42" s="31">
        <f t="shared" si="2"/>
        <v>39</v>
      </c>
      <c r="H42" s="31">
        <f t="shared" si="3"/>
        <v>39</v>
      </c>
      <c r="I42" s="30">
        <f>IF(H42&gt;'Information Sheet'!$E$25,0,I41*(1+'Information Sheet'!$E$26))</f>
        <v>0</v>
      </c>
      <c r="J42" s="3">
        <f>(I42)/((1+'Information Sheet'!$C$17)^(G42))</f>
        <v>0</v>
      </c>
    </row>
    <row r="43" spans="2:10" x14ac:dyDescent="0.25">
      <c r="B43" s="31">
        <f t="shared" si="0"/>
        <v>40</v>
      </c>
      <c r="C43" s="31">
        <f t="shared" si="1"/>
        <v>40</v>
      </c>
      <c r="D43" s="30">
        <f>IF(C43&gt;'Information Sheet'!$C$25,0,D42*(1+'Information Sheet'!$C$26))</f>
        <v>0</v>
      </c>
      <c r="E43" s="3">
        <f>(D43)/((1+'Information Sheet'!$C$17)^(B43))</f>
        <v>0</v>
      </c>
      <c r="G43" s="31">
        <f t="shared" si="2"/>
        <v>40</v>
      </c>
      <c r="H43" s="31">
        <f t="shared" si="3"/>
        <v>40</v>
      </c>
      <c r="I43" s="30">
        <f>IF(H43&gt;'Information Sheet'!$E$25,0,I42*(1+'Information Sheet'!$E$26))</f>
        <v>0</v>
      </c>
      <c r="J43" s="3">
        <f>(I43)/((1+'Information Sheet'!$C$17)^(G43))</f>
        <v>0</v>
      </c>
    </row>
    <row r="44" spans="2:10" x14ac:dyDescent="0.25">
      <c r="B44" s="31">
        <f t="shared" si="0"/>
        <v>41</v>
      </c>
      <c r="C44" s="31">
        <f t="shared" si="1"/>
        <v>41</v>
      </c>
      <c r="D44" s="30">
        <f>IF(C44&gt;'Information Sheet'!$C$25,0,D43*(1+'Information Sheet'!$C$26))</f>
        <v>0</v>
      </c>
      <c r="E44" s="3">
        <f>(D44)/((1+'Information Sheet'!$C$17)^(B44))</f>
        <v>0</v>
      </c>
      <c r="G44" s="31">
        <f t="shared" si="2"/>
        <v>41</v>
      </c>
      <c r="H44" s="31">
        <f t="shared" si="3"/>
        <v>41</v>
      </c>
      <c r="I44" s="30">
        <f>IF(H44&gt;'Information Sheet'!$E$25,0,I43*(1+'Information Sheet'!$E$26))</f>
        <v>0</v>
      </c>
      <c r="J44" s="3">
        <f>(I44)/((1+'Information Sheet'!$C$17)^(G44))</f>
        <v>0</v>
      </c>
    </row>
    <row r="45" spans="2:10" x14ac:dyDescent="0.25">
      <c r="B45" s="31">
        <f t="shared" si="0"/>
        <v>42</v>
      </c>
      <c r="C45" s="31">
        <f t="shared" si="1"/>
        <v>42</v>
      </c>
      <c r="D45" s="30">
        <f>IF(C45&gt;'Information Sheet'!$C$25,0,D44*(1+'Information Sheet'!$C$26))</f>
        <v>0</v>
      </c>
      <c r="E45" s="3">
        <f>(D45)/((1+'Information Sheet'!$C$17)^(B45))</f>
        <v>0</v>
      </c>
      <c r="G45" s="31">
        <f t="shared" si="2"/>
        <v>42</v>
      </c>
      <c r="H45" s="31">
        <f t="shared" si="3"/>
        <v>42</v>
      </c>
      <c r="I45" s="30">
        <f>IF(H45&gt;'Information Sheet'!$E$25,0,I44*(1+'Information Sheet'!$E$26))</f>
        <v>0</v>
      </c>
      <c r="J45" s="3">
        <f>(I45)/((1+'Information Sheet'!$C$17)^(G45))</f>
        <v>0</v>
      </c>
    </row>
    <row r="46" spans="2:10" x14ac:dyDescent="0.25">
      <c r="B46" s="31">
        <f t="shared" si="0"/>
        <v>43</v>
      </c>
      <c r="C46" s="31">
        <f t="shared" si="1"/>
        <v>43</v>
      </c>
      <c r="D46" s="30">
        <f>IF(C46&gt;'Information Sheet'!$C$25,0,D45*(1+'Information Sheet'!$C$26))</f>
        <v>0</v>
      </c>
      <c r="E46" s="3">
        <f>(D46)/((1+'Information Sheet'!$C$17)^(B46))</f>
        <v>0</v>
      </c>
      <c r="G46" s="31">
        <f t="shared" si="2"/>
        <v>43</v>
      </c>
      <c r="H46" s="31">
        <f t="shared" si="3"/>
        <v>43</v>
      </c>
      <c r="I46" s="30">
        <f>IF(H46&gt;'Information Sheet'!$E$25,0,I45*(1+'Information Sheet'!$E$26))</f>
        <v>0</v>
      </c>
      <c r="J46" s="3">
        <f>(I46)/((1+'Information Sheet'!$C$17)^(G46))</f>
        <v>0</v>
      </c>
    </row>
    <row r="47" spans="2:10" x14ac:dyDescent="0.25">
      <c r="B47" s="31">
        <f t="shared" si="0"/>
        <v>44</v>
      </c>
      <c r="C47" s="31">
        <f t="shared" si="1"/>
        <v>44</v>
      </c>
      <c r="D47" s="30">
        <f>IF(C47&gt;'Information Sheet'!$C$25,0,D46*(1+'Information Sheet'!$C$26))</f>
        <v>0</v>
      </c>
      <c r="E47" s="3">
        <f>(D47)/((1+'Information Sheet'!$C$17)^(B47))</f>
        <v>0</v>
      </c>
      <c r="G47" s="31">
        <f t="shared" si="2"/>
        <v>44</v>
      </c>
      <c r="H47" s="31">
        <f t="shared" si="3"/>
        <v>44</v>
      </c>
      <c r="I47" s="30">
        <f>IF(H47&gt;'Information Sheet'!$E$25,0,I46*(1+'Information Sheet'!$E$26))</f>
        <v>0</v>
      </c>
      <c r="J47" s="3">
        <f>(I47)/((1+'Information Sheet'!$C$17)^(G47))</f>
        <v>0</v>
      </c>
    </row>
    <row r="48" spans="2:10" x14ac:dyDescent="0.25">
      <c r="B48" s="31">
        <f t="shared" si="0"/>
        <v>45</v>
      </c>
      <c r="C48" s="31">
        <f t="shared" si="1"/>
        <v>45</v>
      </c>
      <c r="D48" s="30">
        <f>IF(C48&gt;'Information Sheet'!$C$25,0,D47*(1+'Information Sheet'!$C$26))</f>
        <v>0</v>
      </c>
      <c r="E48" s="3">
        <f>(D48)/((1+'Information Sheet'!$C$17)^(B48))</f>
        <v>0</v>
      </c>
      <c r="G48" s="31">
        <f t="shared" si="2"/>
        <v>45</v>
      </c>
      <c r="H48" s="31">
        <f t="shared" si="3"/>
        <v>45</v>
      </c>
      <c r="I48" s="30">
        <f>IF(H48&gt;'Information Sheet'!$E$25,0,I47*(1+'Information Sheet'!$E$26))</f>
        <v>0</v>
      </c>
      <c r="J48" s="3">
        <f>(I48)/((1+'Information Sheet'!$C$17)^(G48))</f>
        <v>0</v>
      </c>
    </row>
    <row r="49" spans="2:10" x14ac:dyDescent="0.25">
      <c r="B49" s="31">
        <f t="shared" si="0"/>
        <v>46</v>
      </c>
      <c r="C49" s="31">
        <f t="shared" si="1"/>
        <v>46</v>
      </c>
      <c r="D49" s="30">
        <f>IF(C49&gt;'Information Sheet'!$C$25,0,D48*(1+'Information Sheet'!$C$26))</f>
        <v>0</v>
      </c>
      <c r="E49" s="3">
        <f>(D49)/((1+'Information Sheet'!$C$17)^(B49))</f>
        <v>0</v>
      </c>
      <c r="G49" s="31">
        <f t="shared" si="2"/>
        <v>46</v>
      </c>
      <c r="H49" s="31">
        <f t="shared" si="3"/>
        <v>46</v>
      </c>
      <c r="I49" s="30">
        <f>IF(H49&gt;'Information Sheet'!$E$25,0,I48*(1+'Information Sheet'!$E$26))</f>
        <v>0</v>
      </c>
      <c r="J49" s="3">
        <f>(I49)/((1+'Information Sheet'!$C$17)^(G49))</f>
        <v>0</v>
      </c>
    </row>
    <row r="50" spans="2:10" x14ac:dyDescent="0.25">
      <c r="B50" s="31">
        <f t="shared" si="0"/>
        <v>47</v>
      </c>
      <c r="C50" s="31">
        <f t="shared" si="1"/>
        <v>47</v>
      </c>
      <c r="D50" s="30">
        <f>IF(C50&gt;'Information Sheet'!$C$25,0,D49*(1+'Information Sheet'!$C$26))</f>
        <v>0</v>
      </c>
      <c r="E50" s="3">
        <f>(D50)/((1+'Information Sheet'!$C$17)^(B50))</f>
        <v>0</v>
      </c>
      <c r="G50" s="31">
        <f t="shared" si="2"/>
        <v>47</v>
      </c>
      <c r="H50" s="31">
        <f t="shared" si="3"/>
        <v>47</v>
      </c>
      <c r="I50" s="30">
        <f>IF(H50&gt;'Information Sheet'!$E$25,0,I49*(1+'Information Sheet'!$E$26))</f>
        <v>0</v>
      </c>
      <c r="J50" s="3">
        <f>(I50)/((1+'Information Sheet'!$C$17)^(G50))</f>
        <v>0</v>
      </c>
    </row>
    <row r="51" spans="2:10" x14ac:dyDescent="0.25">
      <c r="B51" s="31">
        <f t="shared" si="0"/>
        <v>48</v>
      </c>
      <c r="C51" s="31">
        <f t="shared" si="1"/>
        <v>48</v>
      </c>
      <c r="D51" s="30">
        <f>IF(C51&gt;'Information Sheet'!$C$25,0,D50*(1+'Information Sheet'!$C$26))</f>
        <v>0</v>
      </c>
      <c r="E51" s="3">
        <f>(D51)/((1+'Information Sheet'!$C$17)^(B51))</f>
        <v>0</v>
      </c>
      <c r="G51" s="31">
        <f t="shared" si="2"/>
        <v>48</v>
      </c>
      <c r="H51" s="31">
        <f t="shared" si="3"/>
        <v>48</v>
      </c>
      <c r="I51" s="30">
        <f>IF(H51&gt;'Information Sheet'!$E$25,0,I50*(1+'Information Sheet'!$E$26))</f>
        <v>0</v>
      </c>
      <c r="J51" s="3">
        <f>(I51)/((1+'Information Sheet'!$C$17)^(G51))</f>
        <v>0</v>
      </c>
    </row>
    <row r="52" spans="2:10" x14ac:dyDescent="0.25">
      <c r="B52" s="31">
        <f t="shared" si="0"/>
        <v>49</v>
      </c>
      <c r="C52" s="31">
        <f t="shared" si="1"/>
        <v>49</v>
      </c>
      <c r="D52" s="30">
        <f>IF(C52&gt;'Information Sheet'!$C$25,0,D51*(1+'Information Sheet'!$C$26))</f>
        <v>0</v>
      </c>
      <c r="E52" s="3">
        <f>(D52)/((1+'Information Sheet'!$C$17)^(B52))</f>
        <v>0</v>
      </c>
      <c r="G52" s="31">
        <f t="shared" si="2"/>
        <v>49</v>
      </c>
      <c r="H52" s="31">
        <f t="shared" si="3"/>
        <v>49</v>
      </c>
      <c r="I52" s="30">
        <f>IF(H52&gt;'Information Sheet'!$E$25,0,I51*(1+'Information Sheet'!$E$26))</f>
        <v>0</v>
      </c>
      <c r="J52" s="3">
        <f>(I52)/((1+'Information Sheet'!$C$17)^(G52))</f>
        <v>0</v>
      </c>
    </row>
    <row r="53" spans="2:10" ht="15.75" thickBot="1" x14ac:dyDescent="0.3">
      <c r="B53" s="32">
        <f t="shared" si="0"/>
        <v>50</v>
      </c>
      <c r="C53" s="32">
        <f t="shared" si="1"/>
        <v>50</v>
      </c>
      <c r="D53" s="33">
        <f>IF(C53&gt;'Information Sheet'!$C$25,0,D52*(1+'Information Sheet'!$C$26))</f>
        <v>0</v>
      </c>
      <c r="E53" s="3">
        <f>(D53)/((1+'Information Sheet'!$C$17)^(B53))</f>
        <v>0</v>
      </c>
      <c r="G53" s="32">
        <f t="shared" si="2"/>
        <v>50</v>
      </c>
      <c r="H53" s="32">
        <f t="shared" si="3"/>
        <v>50</v>
      </c>
      <c r="I53" s="33">
        <f>IF(H53&gt;'Information Sheet'!$E$25,0,I52*(1+'Information Sheet'!$E$26))</f>
        <v>0</v>
      </c>
      <c r="J53" s="3">
        <f>(I53)/((1+'Information Sheet'!$C$17)^(G53))</f>
        <v>0</v>
      </c>
    </row>
    <row r="54" spans="2:10" ht="19.5" thickBot="1" x14ac:dyDescent="0.35">
      <c r="B54" s="169" t="s">
        <v>7</v>
      </c>
      <c r="C54" s="170"/>
      <c r="D54" s="171"/>
      <c r="E54" s="1">
        <f>SUM(E3:E53)</f>
        <v>0</v>
      </c>
      <c r="G54" s="169" t="s">
        <v>7</v>
      </c>
      <c r="H54" s="170"/>
      <c r="I54" s="171"/>
      <c r="J54" s="1">
        <f>SUM(J3:J53)</f>
        <v>0</v>
      </c>
    </row>
    <row r="60" spans="2:10" ht="15.75" thickBot="1" x14ac:dyDescent="0.3"/>
    <row r="61" spans="2:10" ht="15.75" customHeight="1" x14ac:dyDescent="0.25">
      <c r="B61" s="37"/>
      <c r="C61" s="36" t="s">
        <v>54</v>
      </c>
      <c r="D61" s="35">
        <f>'Human Life Value'!E7</f>
        <v>0</v>
      </c>
      <c r="H61" s="36" t="s">
        <v>54</v>
      </c>
      <c r="I61" s="35">
        <f>'Human Life Value'!J7</f>
        <v>0</v>
      </c>
    </row>
    <row r="62" spans="2:10" ht="16.5" customHeight="1" thickBot="1" x14ac:dyDescent="0.3">
      <c r="B62" s="39"/>
      <c r="C62" s="38" t="s">
        <v>23</v>
      </c>
      <c r="D62" s="13">
        <f>'Human Life Value'!E8</f>
        <v>0</v>
      </c>
      <c r="H62" s="38" t="s">
        <v>23</v>
      </c>
      <c r="I62" s="13">
        <f>'Human Life Value'!J8</f>
        <v>0</v>
      </c>
    </row>
    <row r="63" spans="2:10" ht="19.5" thickBot="1" x14ac:dyDescent="0.35">
      <c r="B63" s="41"/>
      <c r="C63" s="40" t="s">
        <v>55</v>
      </c>
      <c r="D63" s="12">
        <f>'Human Life Value'!E9</f>
        <v>0</v>
      </c>
      <c r="H63" s="40" t="s">
        <v>55</v>
      </c>
      <c r="I63" s="12">
        <f>'Human Life Value'!J9</f>
        <v>0</v>
      </c>
    </row>
    <row r="83" spans="2:9" x14ac:dyDescent="0.25">
      <c r="B83" s="10" t="s">
        <v>10</v>
      </c>
      <c r="C83" s="10" t="s">
        <v>11</v>
      </c>
      <c r="H83" s="10" t="s">
        <v>10</v>
      </c>
      <c r="I83" s="10" t="s">
        <v>11</v>
      </c>
    </row>
    <row r="84" spans="2:9" x14ac:dyDescent="0.25">
      <c r="B84" s="14" t="s">
        <v>12</v>
      </c>
      <c r="C84" s="11">
        <f>'Expense Replacement'!C8</f>
        <v>0</v>
      </c>
      <c r="H84" s="14" t="s">
        <v>12</v>
      </c>
      <c r="I84" s="11">
        <f>'Expense Replacement'!F8</f>
        <v>0</v>
      </c>
    </row>
    <row r="85" spans="2:9" ht="30" x14ac:dyDescent="0.25">
      <c r="B85" s="14" t="s">
        <v>25</v>
      </c>
      <c r="C85" s="11">
        <f>'Expense Replacement'!C9</f>
        <v>0</v>
      </c>
      <c r="H85" s="14" t="s">
        <v>25</v>
      </c>
      <c r="I85" s="11">
        <f>'Expense Replacement'!F9</f>
        <v>0</v>
      </c>
    </row>
    <row r="86" spans="2:9" ht="30.75" thickBot="1" x14ac:dyDescent="0.3">
      <c r="B86" s="15" t="s">
        <v>26</v>
      </c>
      <c r="C86" s="16">
        <f>'Expense Replacement'!C10</f>
        <v>0</v>
      </c>
      <c r="H86" s="15" t="s">
        <v>26</v>
      </c>
      <c r="I86" s="16">
        <f>'Expense Replacement'!F10</f>
        <v>0</v>
      </c>
    </row>
    <row r="87" spans="2:9" ht="48" thickBot="1" x14ac:dyDescent="0.3">
      <c r="B87" s="25" t="s">
        <v>48</v>
      </c>
      <c r="C87" s="20">
        <f>'Expense Replacement'!C11</f>
        <v>0</v>
      </c>
      <c r="H87" s="25" t="s">
        <v>48</v>
      </c>
      <c r="I87" s="20">
        <f>'Expense Replacement'!F11</f>
        <v>0</v>
      </c>
    </row>
    <row r="88" spans="2:9" x14ac:dyDescent="0.25">
      <c r="B88" s="34" t="s">
        <v>57</v>
      </c>
      <c r="C88" s="19">
        <f>'Expense Replacement'!C12</f>
        <v>0</v>
      </c>
      <c r="H88" s="34" t="s">
        <v>57</v>
      </c>
      <c r="I88" s="19">
        <f>'Expense Replacement'!F12</f>
        <v>0</v>
      </c>
    </row>
    <row r="89" spans="2:9" x14ac:dyDescent="0.25">
      <c r="B89" s="34" t="s">
        <v>56</v>
      </c>
      <c r="C89" s="19">
        <f>'Expense Replacement'!C13</f>
        <v>0</v>
      </c>
      <c r="H89" s="34" t="s">
        <v>56</v>
      </c>
      <c r="I89" s="19">
        <f>'Expense Replacement'!F13</f>
        <v>0</v>
      </c>
    </row>
    <row r="90" spans="2:9" x14ac:dyDescent="0.25">
      <c r="B90" s="15" t="s">
        <v>23</v>
      </c>
      <c r="C90" s="16">
        <f>'Expense Replacement'!C14</f>
        <v>0</v>
      </c>
      <c r="H90" s="15" t="s">
        <v>23</v>
      </c>
      <c r="I90" s="16">
        <f>'Expense Replacement'!F14</f>
        <v>0</v>
      </c>
    </row>
    <row r="91" spans="2:9" ht="37.5" x14ac:dyDescent="0.25">
      <c r="B91" s="23" t="s">
        <v>58</v>
      </c>
      <c r="C91" s="24">
        <f>'Expense Replacement'!C15</f>
        <v>0</v>
      </c>
      <c r="H91" s="23" t="s">
        <v>58</v>
      </c>
      <c r="I91" s="24">
        <f>'Expense Replacement'!F15</f>
        <v>0</v>
      </c>
    </row>
  </sheetData>
  <mergeCells count="2">
    <mergeCell ref="B54:D54"/>
    <mergeCell ref="G54:I54"/>
  </mergeCells>
  <conditionalFormatting sqref="B3:E53 G3:J53">
    <cfRule type="expression" dxfId="3" priority="6" stopIfTrue="1">
      <formula>#REF!=Ret.Age</formula>
    </cfRule>
  </conditionalFormatting>
  <conditionalFormatting sqref="B91:C91">
    <cfRule type="expression" dxfId="2" priority="4" stopIfTrue="1">
      <formula>#REF!=Ret.Age</formula>
    </cfRule>
  </conditionalFormatting>
  <conditionalFormatting sqref="H91:I91">
    <cfRule type="expression" dxfId="1" priority="2" stopIfTrue="1">
      <formula>#REF!=Ret.Age</formula>
    </cfRule>
  </conditionalFormatting>
  <conditionalFormatting sqref="H91">
    <cfRule type="expression" dxfId="0" priority="1" stopIfTrue="1">
      <formula>#REF!=Ret.Age</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Information Sheet</vt:lpstr>
      <vt:lpstr>Human Life Value</vt:lpstr>
      <vt:lpstr>Expense Replacement</vt:lpstr>
      <vt:lpstr>Case Study</vt:lpstr>
      <vt:lpstr>Sheet3</vt:lpstr>
      <vt:lpstr>cur.age1</vt:lpstr>
      <vt:lpstr>cur.age2</vt:lpstr>
      <vt:lpstr>life.exp1</vt:lpstr>
      <vt:lpstr>life.exp2</vt:lpstr>
      <vt:lpstr>ret.age1</vt:lpstr>
      <vt:lpstr>ret.age2</vt:lpstr>
      <vt:lpstr>self</vt:lpstr>
      <vt:lpstr>spouse</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R005TX</dc:creator>
  <cp:lastModifiedBy>admin</cp:lastModifiedBy>
  <dcterms:created xsi:type="dcterms:W3CDTF">2020-09-27T19:40:38Z</dcterms:created>
  <dcterms:modified xsi:type="dcterms:W3CDTF">2020-12-16T10:02:02Z</dcterms:modified>
</cp:coreProperties>
</file>