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wamp64\www\max-secure-fp-website\project_related_data\"/>
    </mc:Choice>
  </mc:AlternateContent>
  <bookViews>
    <workbookView xWindow="-105" yWindow="-105" windowWidth="23250" windowHeight="12570"/>
  </bookViews>
  <sheets>
    <sheet name="Information Sheet" sheetId="6" r:id="rId1"/>
    <sheet name="Human Life Value" sheetId="1" r:id="rId2"/>
    <sheet name="Expense Replacement" sheetId="2" r:id="rId3"/>
    <sheet name="Case Study" sheetId="4" r:id="rId4"/>
    <sheet name="Sheet3" sheetId="7" state="hidden" r:id="rId5"/>
  </sheets>
  <definedNames>
    <definedName name="cur.age1">'Information Sheet'!$C$7</definedName>
    <definedName name="cur.age2">'Information Sheet'!$E$7</definedName>
    <definedName name="life.exp1">'Information Sheet'!$C$10</definedName>
    <definedName name="life.exp2">'Information Sheet'!$E$10</definedName>
    <definedName name="ret.age1">'Information Sheet'!$C$8</definedName>
    <definedName name="ret.age2">'Information Sheet'!$E$8</definedName>
    <definedName name="self">'Information Sheet'!$C$6</definedName>
    <definedName name="spouse">'Information Sheet'!$E$6</definedName>
  </definedNames>
  <calcPr calcId="191029"/>
</workbook>
</file>

<file path=xl/calcChain.xml><?xml version="1.0" encoding="utf-8"?>
<calcChain xmlns="http://schemas.openxmlformats.org/spreadsheetml/2006/main">
  <c r="G4" i="1" l="1"/>
  <c r="B4" i="1"/>
  <c r="E4" i="2"/>
  <c r="B4" i="2"/>
  <c r="F14" i="2"/>
  <c r="I90" i="7" s="1"/>
  <c r="F13" i="2"/>
  <c r="I89" i="7" s="1"/>
  <c r="I3" i="7"/>
  <c r="J3" i="7" s="1"/>
  <c r="D3" i="7"/>
  <c r="D4" i="7" s="1"/>
  <c r="H3" i="7"/>
  <c r="H4" i="7" s="1"/>
  <c r="H5" i="7" s="1"/>
  <c r="C3" i="7"/>
  <c r="C4" i="7" s="1"/>
  <c r="C5" i="7" s="1"/>
  <c r="G4" i="7"/>
  <c r="G5" i="7" s="1"/>
  <c r="G6" i="7" s="1"/>
  <c r="G7" i="7" s="1"/>
  <c r="G8" i="7" s="1"/>
  <c r="G9" i="7" s="1"/>
  <c r="G10" i="7" s="1"/>
  <c r="G11" i="7" s="1"/>
  <c r="G12" i="7" s="1"/>
  <c r="G13" i="7" s="1"/>
  <c r="G14" i="7" s="1"/>
  <c r="G15" i="7" s="1"/>
  <c r="G16" i="7" s="1"/>
  <c r="G17" i="7" s="1"/>
  <c r="G18" i="7" s="1"/>
  <c r="G19" i="7" s="1"/>
  <c r="G20" i="7" s="1"/>
  <c r="G21" i="7" s="1"/>
  <c r="G22" i="7" s="1"/>
  <c r="G23" i="7" s="1"/>
  <c r="G24" i="7" s="1"/>
  <c r="G25" i="7" s="1"/>
  <c r="G26" i="7" s="1"/>
  <c r="G27" i="7" s="1"/>
  <c r="G28" i="7" s="1"/>
  <c r="G29" i="7" s="1"/>
  <c r="G30" i="7" s="1"/>
  <c r="G31" i="7" s="1"/>
  <c r="G32" i="7" s="1"/>
  <c r="G33" i="7" s="1"/>
  <c r="G34" i="7" s="1"/>
  <c r="G35" i="7" s="1"/>
  <c r="G36" i="7" s="1"/>
  <c r="G37" i="7" s="1"/>
  <c r="G38" i="7" s="1"/>
  <c r="G39" i="7" s="1"/>
  <c r="G40" i="7" s="1"/>
  <c r="G41" i="7" s="1"/>
  <c r="G42" i="7" s="1"/>
  <c r="G43" i="7" s="1"/>
  <c r="G44" i="7" s="1"/>
  <c r="G45" i="7" s="1"/>
  <c r="G46" i="7" s="1"/>
  <c r="G47" i="7" s="1"/>
  <c r="G48" i="7" s="1"/>
  <c r="G49" i="7" s="1"/>
  <c r="G50" i="7" s="1"/>
  <c r="G51" i="7" s="1"/>
  <c r="G52" i="7" s="1"/>
  <c r="G53" i="7" s="1"/>
  <c r="B4" i="7"/>
  <c r="B5" i="7" s="1"/>
  <c r="B6" i="7" s="1"/>
  <c r="B7" i="7" s="1"/>
  <c r="B8" i="7" s="1"/>
  <c r="B9" i="7" s="1"/>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F9" i="2"/>
  <c r="I85" i="7" s="1"/>
  <c r="F8" i="2"/>
  <c r="I84" i="7" s="1"/>
  <c r="J7" i="1"/>
  <c r="I61" i="7" s="1"/>
  <c r="F23" i="6"/>
  <c r="D23" i="6"/>
  <c r="F46" i="6"/>
  <c r="F43" i="6"/>
  <c r="D43" i="6"/>
  <c r="F10" i="2" l="1"/>
  <c r="I86" i="7" s="1"/>
  <c r="D5" i="7"/>
  <c r="E5" i="7" s="1"/>
  <c r="I4" i="7"/>
  <c r="I5" i="7" s="1"/>
  <c r="E4" i="7"/>
  <c r="H6" i="7"/>
  <c r="C6" i="7"/>
  <c r="E3" i="7"/>
  <c r="C14" i="2"/>
  <c r="C90" i="7" s="1"/>
  <c r="C13" i="2"/>
  <c r="C89" i="7" s="1"/>
  <c r="E7" i="1"/>
  <c r="D61" i="7" s="1"/>
  <c r="J8" i="1"/>
  <c r="I62" i="7" s="1"/>
  <c r="E8" i="1"/>
  <c r="D62" i="7" s="1"/>
  <c r="H27" i="1"/>
  <c r="H28" i="1" s="1"/>
  <c r="H29" i="1" s="1"/>
  <c r="G28" i="1"/>
  <c r="G29" i="1" s="1"/>
  <c r="G30" i="1" s="1"/>
  <c r="G31" i="1" s="1"/>
  <c r="G32" i="1" s="1"/>
  <c r="G33" i="1" s="1"/>
  <c r="G34" i="1" s="1"/>
  <c r="G35" i="1" s="1"/>
  <c r="G36" i="1" s="1"/>
  <c r="G37" i="1" s="1"/>
  <c r="G38" i="1" s="1"/>
  <c r="G39" i="1" s="1"/>
  <c r="G40" i="1" s="1"/>
  <c r="G41" i="1" s="1"/>
  <c r="G42" i="1" s="1"/>
  <c r="G43" i="1" s="1"/>
  <c r="G44" i="1" s="1"/>
  <c r="G45" i="1" s="1"/>
  <c r="G46" i="1" s="1"/>
  <c r="G47" i="1" s="1"/>
  <c r="G48" i="1" s="1"/>
  <c r="G49" i="1" s="1"/>
  <c r="G50" i="1" s="1"/>
  <c r="G51" i="1" s="1"/>
  <c r="G52" i="1" s="1"/>
  <c r="G53" i="1" s="1"/>
  <c r="G54" i="1" s="1"/>
  <c r="G55" i="1" s="1"/>
  <c r="G56" i="1" s="1"/>
  <c r="G57" i="1" s="1"/>
  <c r="G58" i="1" s="1"/>
  <c r="G59" i="1" s="1"/>
  <c r="G60" i="1" s="1"/>
  <c r="G61" i="1" s="1"/>
  <c r="G62" i="1" s="1"/>
  <c r="G63" i="1" s="1"/>
  <c r="G64" i="1" s="1"/>
  <c r="G65" i="1" s="1"/>
  <c r="G66" i="1" s="1"/>
  <c r="G67" i="1" s="1"/>
  <c r="G68" i="1" s="1"/>
  <c r="G69" i="1" s="1"/>
  <c r="G70" i="1" s="1"/>
  <c r="G71" i="1" s="1"/>
  <c r="G72" i="1" s="1"/>
  <c r="G73" i="1" s="1"/>
  <c r="G74" i="1" s="1"/>
  <c r="G75" i="1" s="1"/>
  <c r="G76" i="1" s="1"/>
  <c r="G77" i="1" s="1"/>
  <c r="D6" i="7" l="1"/>
  <c r="E6" i="7" s="1"/>
  <c r="I6" i="7"/>
  <c r="J6" i="7" s="1"/>
  <c r="J5" i="7"/>
  <c r="J4" i="7"/>
  <c r="H7" i="7"/>
  <c r="C7" i="7"/>
  <c r="H30" i="1"/>
  <c r="D7" i="7" l="1"/>
  <c r="E7" i="7" s="1"/>
  <c r="I7" i="7"/>
  <c r="H8" i="7"/>
  <c r="C8" i="7"/>
  <c r="H31" i="1"/>
  <c r="I8" i="7" l="1"/>
  <c r="J8" i="7" s="1"/>
  <c r="D8" i="7"/>
  <c r="E8" i="7" s="1"/>
  <c r="J7" i="7"/>
  <c r="H9" i="7"/>
  <c r="C9" i="7"/>
  <c r="H32" i="1"/>
  <c r="I9" i="7" l="1"/>
  <c r="J9" i="7" s="1"/>
  <c r="D9" i="7"/>
  <c r="E9" i="7" s="1"/>
  <c r="H10" i="7"/>
  <c r="C10" i="7"/>
  <c r="H33" i="1"/>
  <c r="I10" i="7" l="1"/>
  <c r="J10" i="7" s="1"/>
  <c r="D10" i="7"/>
  <c r="E10" i="7" s="1"/>
  <c r="H11" i="7"/>
  <c r="C11" i="7"/>
  <c r="H34" i="1"/>
  <c r="I11" i="7" l="1"/>
  <c r="J11" i="7" s="1"/>
  <c r="D11" i="7"/>
  <c r="E11" i="7" s="1"/>
  <c r="H12" i="7"/>
  <c r="C12" i="7"/>
  <c r="H35" i="1"/>
  <c r="I12" i="7" l="1"/>
  <c r="J12" i="7" s="1"/>
  <c r="D12" i="7"/>
  <c r="E12" i="7" s="1"/>
  <c r="H13" i="7"/>
  <c r="C13" i="7"/>
  <c r="H36" i="1"/>
  <c r="I13" i="7" l="1"/>
  <c r="J13" i="7" s="1"/>
  <c r="D13" i="7"/>
  <c r="E13" i="7" s="1"/>
  <c r="H14" i="7"/>
  <c r="C14" i="7"/>
  <c r="D14" i="7" s="1"/>
  <c r="H37" i="1"/>
  <c r="I14" i="7" l="1"/>
  <c r="J14" i="7" s="1"/>
  <c r="H15" i="7"/>
  <c r="E14" i="7"/>
  <c r="C15" i="7"/>
  <c r="D15" i="7" s="1"/>
  <c r="H38" i="1"/>
  <c r="I15" i="7" l="1"/>
  <c r="J15" i="7" s="1"/>
  <c r="H16" i="7"/>
  <c r="E15" i="7"/>
  <c r="C16" i="7"/>
  <c r="D16" i="7" s="1"/>
  <c r="H39" i="1"/>
  <c r="I16" i="7" l="1"/>
  <c r="J16" i="7" s="1"/>
  <c r="H17" i="7"/>
  <c r="E16" i="7"/>
  <c r="C17" i="7"/>
  <c r="D17" i="7" s="1"/>
  <c r="H40" i="1"/>
  <c r="I17" i="7" l="1"/>
  <c r="J17" i="7" s="1"/>
  <c r="H18" i="7"/>
  <c r="E17" i="7"/>
  <c r="C18" i="7"/>
  <c r="D18" i="7" s="1"/>
  <c r="H41" i="1"/>
  <c r="I18" i="7" l="1"/>
  <c r="J18" i="7" s="1"/>
  <c r="H19" i="7"/>
  <c r="E18" i="7"/>
  <c r="C19" i="7"/>
  <c r="D19" i="7" s="1"/>
  <c r="H42" i="1"/>
  <c r="I19" i="7" l="1"/>
  <c r="J19" i="7" s="1"/>
  <c r="H20" i="7"/>
  <c r="E19" i="7"/>
  <c r="C20" i="7"/>
  <c r="D20" i="7" s="1"/>
  <c r="H43" i="1"/>
  <c r="I20" i="7" l="1"/>
  <c r="J20" i="7" s="1"/>
  <c r="H21" i="7"/>
  <c r="E20" i="7"/>
  <c r="C21" i="7"/>
  <c r="D21" i="7" s="1"/>
  <c r="H44" i="1"/>
  <c r="I21" i="7" l="1"/>
  <c r="J21" i="7" s="1"/>
  <c r="H22" i="7"/>
  <c r="E21" i="7"/>
  <c r="C22" i="7"/>
  <c r="D22" i="7" s="1"/>
  <c r="H45" i="1"/>
  <c r="I22" i="7" l="1"/>
  <c r="J22" i="7" s="1"/>
  <c r="H23" i="7"/>
  <c r="E22" i="7"/>
  <c r="C23" i="7"/>
  <c r="D23" i="7" s="1"/>
  <c r="H46" i="1"/>
  <c r="I23" i="7" l="1"/>
  <c r="J23" i="7" s="1"/>
  <c r="H24" i="7"/>
  <c r="E23" i="7"/>
  <c r="C24" i="7"/>
  <c r="D24" i="7" s="1"/>
  <c r="H47" i="1"/>
  <c r="I24" i="7" l="1"/>
  <c r="J24" i="7" s="1"/>
  <c r="H25" i="7"/>
  <c r="E24" i="7"/>
  <c r="C25" i="7"/>
  <c r="D25" i="7" s="1"/>
  <c r="H48" i="1"/>
  <c r="I25" i="7" l="1"/>
  <c r="J25" i="7" s="1"/>
  <c r="H26" i="7"/>
  <c r="E25" i="7"/>
  <c r="C26" i="7"/>
  <c r="D26" i="7" s="1"/>
  <c r="H49" i="1"/>
  <c r="I26" i="7" l="1"/>
  <c r="J26" i="7" s="1"/>
  <c r="H27" i="7"/>
  <c r="E26" i="7"/>
  <c r="C27" i="7"/>
  <c r="D27" i="7" s="1"/>
  <c r="H50" i="1"/>
  <c r="I27" i="7" l="1"/>
  <c r="J27" i="7" s="1"/>
  <c r="H28" i="7"/>
  <c r="E27" i="7"/>
  <c r="C28" i="7"/>
  <c r="D28" i="7" s="1"/>
  <c r="H51" i="1"/>
  <c r="I28" i="7" l="1"/>
  <c r="J28" i="7" s="1"/>
  <c r="H29" i="7"/>
  <c r="E28" i="7"/>
  <c r="C29" i="7"/>
  <c r="D29" i="7" s="1"/>
  <c r="H52" i="1"/>
  <c r="I29" i="7" l="1"/>
  <c r="J29" i="7" s="1"/>
  <c r="H30" i="7"/>
  <c r="E29" i="7"/>
  <c r="C30" i="7"/>
  <c r="D30" i="7" s="1"/>
  <c r="H53" i="1"/>
  <c r="I30" i="7" l="1"/>
  <c r="J30" i="7" s="1"/>
  <c r="H31" i="7"/>
  <c r="E30" i="7"/>
  <c r="C31" i="7"/>
  <c r="D31" i="7" s="1"/>
  <c r="H54" i="1"/>
  <c r="I31" i="7" l="1"/>
  <c r="J31" i="7" s="1"/>
  <c r="H32" i="7"/>
  <c r="E31" i="7"/>
  <c r="C32" i="7"/>
  <c r="D32" i="7" s="1"/>
  <c r="H55" i="1"/>
  <c r="I32" i="7" l="1"/>
  <c r="J32" i="7" s="1"/>
  <c r="H33" i="7"/>
  <c r="E32" i="7"/>
  <c r="C33" i="7"/>
  <c r="D33" i="7" s="1"/>
  <c r="H56" i="1"/>
  <c r="I33" i="7" l="1"/>
  <c r="J33" i="7" s="1"/>
  <c r="H34" i="7"/>
  <c r="E33" i="7"/>
  <c r="C34" i="7"/>
  <c r="D34" i="7" s="1"/>
  <c r="H57" i="1"/>
  <c r="I34" i="7" l="1"/>
  <c r="J34" i="7" s="1"/>
  <c r="H35" i="7"/>
  <c r="I35" i="7" s="1"/>
  <c r="E34" i="7"/>
  <c r="C35" i="7"/>
  <c r="D35" i="7" s="1"/>
  <c r="H58" i="1"/>
  <c r="H36" i="7" l="1"/>
  <c r="I36" i="7" s="1"/>
  <c r="J35" i="7"/>
  <c r="E35" i="7"/>
  <c r="C36" i="7"/>
  <c r="D36" i="7" s="1"/>
  <c r="H59" i="1"/>
  <c r="H37" i="7" l="1"/>
  <c r="I37" i="7" s="1"/>
  <c r="J36" i="7"/>
  <c r="E36" i="7"/>
  <c r="C37" i="7"/>
  <c r="D37" i="7" s="1"/>
  <c r="H60" i="1"/>
  <c r="H38" i="7" l="1"/>
  <c r="I38" i="7" s="1"/>
  <c r="J37" i="7"/>
  <c r="E37" i="7"/>
  <c r="C38" i="7"/>
  <c r="D38" i="7" s="1"/>
  <c r="H61" i="1"/>
  <c r="H39" i="7" l="1"/>
  <c r="I39" i="7" s="1"/>
  <c r="J38" i="7"/>
  <c r="E38" i="7"/>
  <c r="C39" i="7"/>
  <c r="D39" i="7" s="1"/>
  <c r="H62" i="1"/>
  <c r="H40" i="7" l="1"/>
  <c r="I40" i="7" s="1"/>
  <c r="J39" i="7"/>
  <c r="E39" i="7"/>
  <c r="C40" i="7"/>
  <c r="D40" i="7" s="1"/>
  <c r="H63" i="1"/>
  <c r="H41" i="7" l="1"/>
  <c r="I41" i="7" s="1"/>
  <c r="J40" i="7"/>
  <c r="E40" i="7"/>
  <c r="C41" i="7"/>
  <c r="D41" i="7" s="1"/>
  <c r="H64" i="1"/>
  <c r="H42" i="7" l="1"/>
  <c r="I42" i="7" s="1"/>
  <c r="J41" i="7"/>
  <c r="E41" i="7"/>
  <c r="C42" i="7"/>
  <c r="D42" i="7" s="1"/>
  <c r="H65" i="1"/>
  <c r="H43" i="7" l="1"/>
  <c r="I43" i="7" s="1"/>
  <c r="J42" i="7"/>
  <c r="E42" i="7"/>
  <c r="C43" i="7"/>
  <c r="D43" i="7" s="1"/>
  <c r="H66" i="1"/>
  <c r="H44" i="7" l="1"/>
  <c r="I44" i="7" s="1"/>
  <c r="J43" i="7"/>
  <c r="E43" i="7"/>
  <c r="C44" i="7"/>
  <c r="D44" i="7" s="1"/>
  <c r="H67" i="1"/>
  <c r="H45" i="7" l="1"/>
  <c r="I45" i="7" s="1"/>
  <c r="J44" i="7"/>
  <c r="E44" i="7"/>
  <c r="C45" i="7"/>
  <c r="D45" i="7" s="1"/>
  <c r="H68" i="1"/>
  <c r="H46" i="7" l="1"/>
  <c r="I46" i="7" s="1"/>
  <c r="J45" i="7"/>
  <c r="E45" i="7"/>
  <c r="C46" i="7"/>
  <c r="D46" i="7" s="1"/>
  <c r="H69" i="1"/>
  <c r="H47" i="7" l="1"/>
  <c r="I47" i="7" s="1"/>
  <c r="J46" i="7"/>
  <c r="E46" i="7"/>
  <c r="C47" i="7"/>
  <c r="D47" i="7" s="1"/>
  <c r="H70" i="1"/>
  <c r="H48" i="7" l="1"/>
  <c r="I48" i="7" s="1"/>
  <c r="J47" i="7"/>
  <c r="E47" i="7"/>
  <c r="C48" i="7"/>
  <c r="D48" i="7" s="1"/>
  <c r="H71" i="1"/>
  <c r="H49" i="7" l="1"/>
  <c r="I49" i="7" s="1"/>
  <c r="J48" i="7"/>
  <c r="E48" i="7"/>
  <c r="C49" i="7"/>
  <c r="D49" i="7" s="1"/>
  <c r="H72" i="1"/>
  <c r="H50" i="7" l="1"/>
  <c r="I50" i="7" s="1"/>
  <c r="J49" i="7"/>
  <c r="E49" i="7"/>
  <c r="C50" i="7"/>
  <c r="D50" i="7" s="1"/>
  <c r="H73" i="1"/>
  <c r="H51" i="7" l="1"/>
  <c r="I51" i="7" s="1"/>
  <c r="J50" i="7"/>
  <c r="E50" i="7"/>
  <c r="C51" i="7"/>
  <c r="D51" i="7" s="1"/>
  <c r="H74" i="1"/>
  <c r="I74" i="1" s="1"/>
  <c r="H52" i="7" l="1"/>
  <c r="I52" i="7" s="1"/>
  <c r="J51" i="7"/>
  <c r="E51" i="7"/>
  <c r="C52" i="7"/>
  <c r="D52" i="7" s="1"/>
  <c r="H75" i="1"/>
  <c r="I75" i="1" s="1"/>
  <c r="J74" i="1"/>
  <c r="H53" i="7" l="1"/>
  <c r="J52" i="7"/>
  <c r="C53" i="7"/>
  <c r="E52" i="7"/>
  <c r="H76" i="1"/>
  <c r="I76" i="1" s="1"/>
  <c r="J75" i="1"/>
  <c r="I53" i="7" l="1"/>
  <c r="J53" i="7" s="1"/>
  <c r="J54" i="7" s="1"/>
  <c r="F12" i="2" s="1"/>
  <c r="I88" i="7" s="1"/>
  <c r="D53" i="7"/>
  <c r="E53" i="7" s="1"/>
  <c r="E54" i="7" s="1"/>
  <c r="C12" i="2" s="1"/>
  <c r="C88" i="7" s="1"/>
  <c r="H77" i="1"/>
  <c r="J76" i="1"/>
  <c r="I77" i="1" l="1"/>
  <c r="J77" i="1" s="1"/>
  <c r="C9" i="2" l="1"/>
  <c r="C85" i="7" s="1"/>
  <c r="C8" i="2"/>
  <c r="C84" i="7" s="1"/>
  <c r="C27" i="1"/>
  <c r="F11" i="6"/>
  <c r="D11" i="6"/>
  <c r="F14" i="6"/>
  <c r="F15" i="6" s="1"/>
  <c r="I27" i="1" s="1"/>
  <c r="F9" i="6"/>
  <c r="D46" i="6"/>
  <c r="C10" i="2" s="1"/>
  <c r="D14" i="6"/>
  <c r="D9" i="6"/>
  <c r="C86" i="7" l="1"/>
  <c r="F11" i="2"/>
  <c r="I87" i="7" s="1"/>
  <c r="D15" i="6"/>
  <c r="D27" i="1" s="1"/>
  <c r="D28" i="1" s="1"/>
  <c r="C11" i="2"/>
  <c r="C87" i="7" s="1"/>
  <c r="J27" i="1"/>
  <c r="I28" i="1"/>
  <c r="C15" i="2" l="1"/>
  <c r="I29" i="1"/>
  <c r="J28" i="1"/>
  <c r="B28" i="1"/>
  <c r="I30" i="1" l="1"/>
  <c r="J29" i="1"/>
  <c r="C28" i="1"/>
  <c r="C29" i="1" s="1"/>
  <c r="B29" i="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J30" i="1" l="1"/>
  <c r="I31" i="1"/>
  <c r="E27" i="1"/>
  <c r="E28" i="1"/>
  <c r="C30" i="1"/>
  <c r="J31" i="1" l="1"/>
  <c r="I32" i="1"/>
  <c r="D29" i="1"/>
  <c r="E29" i="1" s="1"/>
  <c r="C31" i="1"/>
  <c r="J32" i="1" l="1"/>
  <c r="I33" i="1"/>
  <c r="D30" i="1"/>
  <c r="D31" i="1" s="1"/>
  <c r="C32" i="1"/>
  <c r="J33" i="1" l="1"/>
  <c r="I34" i="1"/>
  <c r="E30" i="1"/>
  <c r="D32" i="1"/>
  <c r="E31" i="1"/>
  <c r="C33" i="1"/>
  <c r="J34" i="1" l="1"/>
  <c r="I35" i="1"/>
  <c r="D33" i="1"/>
  <c r="E32" i="1"/>
  <c r="C34" i="1"/>
  <c r="I36" i="1" l="1"/>
  <c r="J35" i="1"/>
  <c r="D34" i="1"/>
  <c r="E33" i="1"/>
  <c r="C35" i="1"/>
  <c r="I37" i="1" l="1"/>
  <c r="J36" i="1"/>
  <c r="D35" i="1"/>
  <c r="E34" i="1"/>
  <c r="C36" i="1"/>
  <c r="J37" i="1" l="1"/>
  <c r="I38" i="1"/>
  <c r="D36" i="1"/>
  <c r="E35" i="1"/>
  <c r="C37" i="1"/>
  <c r="J38" i="1" l="1"/>
  <c r="I39" i="1"/>
  <c r="D37" i="1"/>
  <c r="E36" i="1"/>
  <c r="C38" i="1"/>
  <c r="J39" i="1" l="1"/>
  <c r="I40" i="1"/>
  <c r="D38" i="1"/>
  <c r="E37" i="1"/>
  <c r="C39" i="1"/>
  <c r="J40" i="1" l="1"/>
  <c r="I41" i="1"/>
  <c r="D39" i="1"/>
  <c r="E38" i="1"/>
  <c r="C40" i="1"/>
  <c r="J41" i="1" l="1"/>
  <c r="I42" i="1"/>
  <c r="D40" i="1"/>
  <c r="E39" i="1"/>
  <c r="C41" i="1"/>
  <c r="J42" i="1" l="1"/>
  <c r="I43" i="1"/>
  <c r="D41" i="1"/>
  <c r="E40" i="1"/>
  <c r="C42" i="1"/>
  <c r="J43" i="1" l="1"/>
  <c r="I44" i="1"/>
  <c r="D42" i="1"/>
  <c r="E41" i="1"/>
  <c r="C43" i="1"/>
  <c r="J44" i="1" l="1"/>
  <c r="I45" i="1"/>
  <c r="D43" i="1"/>
  <c r="E42" i="1"/>
  <c r="C44" i="1"/>
  <c r="J45" i="1" l="1"/>
  <c r="I46" i="1"/>
  <c r="D44" i="1"/>
  <c r="E43" i="1"/>
  <c r="C45" i="1"/>
  <c r="J46" i="1" l="1"/>
  <c r="I47" i="1"/>
  <c r="D45" i="1"/>
  <c r="E44" i="1"/>
  <c r="C46" i="1"/>
  <c r="J47" i="1" l="1"/>
  <c r="I48" i="1"/>
  <c r="D46" i="1"/>
  <c r="E45" i="1"/>
  <c r="C47" i="1"/>
  <c r="J48" i="1" l="1"/>
  <c r="I49" i="1"/>
  <c r="D47" i="1"/>
  <c r="E46" i="1"/>
  <c r="C48" i="1"/>
  <c r="J49" i="1" l="1"/>
  <c r="I50" i="1"/>
  <c r="D48" i="1"/>
  <c r="E47" i="1"/>
  <c r="C49" i="1"/>
  <c r="J50" i="1" l="1"/>
  <c r="I51" i="1"/>
  <c r="D49" i="1"/>
  <c r="E48" i="1"/>
  <c r="C50" i="1"/>
  <c r="I52" i="1" l="1"/>
  <c r="J51" i="1"/>
  <c r="D50" i="1"/>
  <c r="E49" i="1"/>
  <c r="C51" i="1"/>
  <c r="J52" i="1" l="1"/>
  <c r="I53" i="1"/>
  <c r="D51" i="1"/>
  <c r="E50" i="1"/>
  <c r="C52" i="1"/>
  <c r="J53" i="1" l="1"/>
  <c r="I54" i="1"/>
  <c r="D52" i="1"/>
  <c r="E51" i="1"/>
  <c r="C53" i="1"/>
  <c r="J54" i="1" l="1"/>
  <c r="I55" i="1"/>
  <c r="D53" i="1"/>
  <c r="E52" i="1"/>
  <c r="C54" i="1"/>
  <c r="J55" i="1" l="1"/>
  <c r="I56" i="1"/>
  <c r="D54" i="1"/>
  <c r="E53" i="1"/>
  <c r="C55" i="1"/>
  <c r="J56" i="1" l="1"/>
  <c r="I57" i="1"/>
  <c r="D55" i="1"/>
  <c r="E54" i="1"/>
  <c r="C56" i="1"/>
  <c r="J57" i="1" l="1"/>
  <c r="I58" i="1"/>
  <c r="C91" i="7"/>
  <c r="D56" i="1"/>
  <c r="E55" i="1"/>
  <c r="C57" i="1"/>
  <c r="J58" i="1" l="1"/>
  <c r="I59" i="1"/>
  <c r="D57" i="1"/>
  <c r="E56" i="1"/>
  <c r="C58" i="1"/>
  <c r="J59" i="1" l="1"/>
  <c r="I60" i="1"/>
  <c r="D58" i="1"/>
  <c r="E58" i="1" s="1"/>
  <c r="E57" i="1"/>
  <c r="C59" i="1"/>
  <c r="J60" i="1" l="1"/>
  <c r="I61" i="1"/>
  <c r="D59" i="1"/>
  <c r="E59" i="1" s="1"/>
  <c r="C60" i="1"/>
  <c r="J61" i="1" l="1"/>
  <c r="I62" i="1"/>
  <c r="D60" i="1"/>
  <c r="E60" i="1" s="1"/>
  <c r="C61" i="1"/>
  <c r="J62" i="1" l="1"/>
  <c r="I63" i="1"/>
  <c r="D61" i="1"/>
  <c r="E61" i="1" s="1"/>
  <c r="C62" i="1"/>
  <c r="J63" i="1" l="1"/>
  <c r="I64" i="1"/>
  <c r="D62" i="1"/>
  <c r="E62" i="1" s="1"/>
  <c r="C63" i="1"/>
  <c r="J64" i="1" l="1"/>
  <c r="I65" i="1"/>
  <c r="D63" i="1"/>
  <c r="E63" i="1" s="1"/>
  <c r="C64" i="1"/>
  <c r="J65" i="1" l="1"/>
  <c r="I66" i="1"/>
  <c r="D64" i="1"/>
  <c r="E64" i="1" s="1"/>
  <c r="C65" i="1"/>
  <c r="J66" i="1" l="1"/>
  <c r="I67" i="1"/>
  <c r="D65" i="1"/>
  <c r="E65" i="1" s="1"/>
  <c r="C66" i="1"/>
  <c r="J67" i="1" l="1"/>
  <c r="I68" i="1"/>
  <c r="D66" i="1"/>
  <c r="E66" i="1" s="1"/>
  <c r="C67" i="1"/>
  <c r="J68" i="1" l="1"/>
  <c r="I69" i="1"/>
  <c r="D67" i="1"/>
  <c r="E67" i="1" s="1"/>
  <c r="C68" i="1"/>
  <c r="D68" i="1" s="1"/>
  <c r="E68" i="1" s="1"/>
  <c r="J69" i="1" l="1"/>
  <c r="I70" i="1"/>
  <c r="C69" i="1"/>
  <c r="D69" i="1" s="1"/>
  <c r="E69" i="1" s="1"/>
  <c r="J70" i="1" l="1"/>
  <c r="I71" i="1"/>
  <c r="C70" i="1"/>
  <c r="D70" i="1" s="1"/>
  <c r="E70" i="1" s="1"/>
  <c r="J71" i="1" l="1"/>
  <c r="I72" i="1"/>
  <c r="C71" i="1"/>
  <c r="D71" i="1" s="1"/>
  <c r="E71" i="1" s="1"/>
  <c r="J72" i="1" l="1"/>
  <c r="I73" i="1"/>
  <c r="J73" i="1" s="1"/>
  <c r="C72" i="1"/>
  <c r="D72" i="1" s="1"/>
  <c r="E72" i="1" s="1"/>
  <c r="J78" i="1" l="1"/>
  <c r="J6" i="1" s="1"/>
  <c r="J9" i="1" s="1"/>
  <c r="I63" i="7" s="1"/>
  <c r="C73" i="1"/>
  <c r="D73" i="1" s="1"/>
  <c r="E73" i="1" s="1"/>
  <c r="C74" i="1" l="1"/>
  <c r="D74" i="1" s="1"/>
  <c r="E74" i="1" s="1"/>
  <c r="C75" i="1" l="1"/>
  <c r="D75" i="1" s="1"/>
  <c r="E75" i="1" s="1"/>
  <c r="C76" i="1" l="1"/>
  <c r="D76" i="1" s="1"/>
  <c r="E76" i="1" s="1"/>
  <c r="C77" i="1" l="1"/>
  <c r="D77" i="1" s="1"/>
  <c r="E77" i="1" s="1"/>
  <c r="E78" i="1" l="1"/>
  <c r="E6" i="1" s="1"/>
  <c r="E9" i="1" l="1"/>
  <c r="D63" i="7" s="1"/>
  <c r="F15" i="2"/>
  <c r="I91" i="7" s="1"/>
</calcChain>
</file>

<file path=xl/comments1.xml><?xml version="1.0" encoding="utf-8"?>
<comments xmlns="http://schemas.openxmlformats.org/spreadsheetml/2006/main">
  <authors>
    <author>R005TX</author>
  </authors>
  <commentList>
    <comment ref="C10" authorId="0" shapeId="0">
      <text>
        <r>
          <rPr>
            <b/>
            <sz val="9"/>
            <color indexed="81"/>
            <rFont val="Tahoma"/>
            <family val="2"/>
          </rPr>
          <t>At advisor's discretion</t>
        </r>
      </text>
    </comment>
    <comment ref="B17" authorId="0" shapeId="0">
      <text>
        <r>
          <rPr>
            <b/>
            <sz val="9"/>
            <color indexed="81"/>
            <rFont val="Tahoma"/>
            <family val="2"/>
          </rPr>
          <t xml:space="preserve">Discounting Factor.
</t>
        </r>
        <r>
          <rPr>
            <sz val="9"/>
            <color indexed="81"/>
            <rFont val="Tahoma"/>
            <family val="2"/>
          </rPr>
          <t>The rate at which the amount would be invested if Insurance claim is received.</t>
        </r>
      </text>
    </comment>
    <comment ref="C17" authorId="0" shapeId="0">
      <text>
        <r>
          <rPr>
            <b/>
            <sz val="9"/>
            <color indexed="81"/>
            <rFont val="Tahoma"/>
            <family val="2"/>
          </rPr>
          <t>At advisor's discretion</t>
        </r>
      </text>
    </comment>
    <comment ref="C22" authorId="0" shapeId="0">
      <text>
        <r>
          <rPr>
            <b/>
            <sz val="9"/>
            <color indexed="81"/>
            <rFont val="Tahoma"/>
            <family val="2"/>
          </rPr>
          <t>At advisor's discretion</t>
        </r>
        <r>
          <rPr>
            <sz val="9"/>
            <color indexed="81"/>
            <rFont val="Tahoma"/>
            <family val="2"/>
          </rPr>
          <t xml:space="preserve">
</t>
        </r>
      </text>
    </comment>
    <comment ref="C41" authorId="0" shapeId="0">
      <text>
        <r>
          <rPr>
            <b/>
            <sz val="9"/>
            <color indexed="81"/>
            <rFont val="Tahoma"/>
            <family val="2"/>
          </rPr>
          <t>Including self expenses</t>
        </r>
        <r>
          <rPr>
            <sz val="9"/>
            <color indexed="81"/>
            <rFont val="Tahoma"/>
            <family val="2"/>
          </rPr>
          <t xml:space="preserve">
</t>
        </r>
      </text>
    </comment>
    <comment ref="B42" authorId="0" shapeId="0">
      <text>
        <r>
          <rPr>
            <sz val="9"/>
            <color indexed="81"/>
            <rFont val="Tahoma"/>
            <family val="2"/>
          </rPr>
          <t xml:space="preserve">Expenses relating to the person insured
</t>
        </r>
      </text>
    </comment>
    <comment ref="C42" authorId="0" shapeId="0">
      <text>
        <r>
          <rPr>
            <b/>
            <sz val="9"/>
            <color indexed="81"/>
            <rFont val="Tahoma"/>
            <family val="2"/>
          </rPr>
          <t>Advisors discretion</t>
        </r>
        <r>
          <rPr>
            <sz val="9"/>
            <color indexed="81"/>
            <rFont val="Tahoma"/>
            <family val="2"/>
          </rPr>
          <t xml:space="preserve">
and based on other details</t>
        </r>
      </text>
    </comment>
    <comment ref="E42" authorId="0" shapeId="0">
      <text>
        <r>
          <rPr>
            <b/>
            <sz val="9"/>
            <color indexed="81"/>
            <rFont val="Tahoma"/>
            <family val="2"/>
          </rPr>
          <t>Advisors discretion</t>
        </r>
        <r>
          <rPr>
            <sz val="9"/>
            <color indexed="81"/>
            <rFont val="Tahoma"/>
            <family val="2"/>
          </rPr>
          <t xml:space="preserve">
and based onother details</t>
        </r>
      </text>
    </comment>
    <comment ref="C45" authorId="0" shapeId="0">
      <text>
        <r>
          <rPr>
            <b/>
            <sz val="9"/>
            <color indexed="81"/>
            <rFont val="Tahoma"/>
            <family val="2"/>
          </rPr>
          <t>Advisors discretion</t>
        </r>
        <r>
          <rPr>
            <sz val="9"/>
            <color indexed="81"/>
            <rFont val="Tahoma"/>
            <family val="2"/>
          </rPr>
          <t xml:space="preserve">
</t>
        </r>
      </text>
    </comment>
  </commentList>
</comments>
</file>

<file path=xl/sharedStrings.xml><?xml version="1.0" encoding="utf-8"?>
<sst xmlns="http://schemas.openxmlformats.org/spreadsheetml/2006/main" count="166" uniqueCount="81">
  <si>
    <t>Year</t>
  </si>
  <si>
    <t>Name</t>
  </si>
  <si>
    <t>Age</t>
  </si>
  <si>
    <t>Retirement Age</t>
  </si>
  <si>
    <t>Monthly Income</t>
  </si>
  <si>
    <t>Current Earnings</t>
  </si>
  <si>
    <t>Present value of future earnings</t>
  </si>
  <si>
    <t>Present Value of all the future Income</t>
  </si>
  <si>
    <t>Sr No</t>
  </si>
  <si>
    <t>Future Earning Span</t>
  </si>
  <si>
    <t>Particulars</t>
  </si>
  <si>
    <t>Amount</t>
  </si>
  <si>
    <t>Outstanding Loans</t>
  </si>
  <si>
    <t>Home Loan</t>
  </si>
  <si>
    <t>Vehicle Loan</t>
  </si>
  <si>
    <t>Net Monthly Expenses</t>
  </si>
  <si>
    <t>Inflation Rate</t>
  </si>
  <si>
    <t xml:space="preserve">Net Returns </t>
  </si>
  <si>
    <t>Current Value of Investment Assets that can be sold in the event of your death</t>
  </si>
  <si>
    <t>© Network FP Knowledge Solutions Pvt. Ltd. Only Network FP ProMembers are licensed to use this calculator.</t>
  </si>
  <si>
    <t>Travelling / Vacation</t>
  </si>
  <si>
    <t>Car</t>
  </si>
  <si>
    <t xml:space="preserve">Other goals </t>
  </si>
  <si>
    <t>Existing Life Insurance</t>
  </si>
  <si>
    <t>Calculation:</t>
  </si>
  <si>
    <t>Goal Funding (Today's Value)</t>
  </si>
  <si>
    <t>Current Value of Future Expenses</t>
  </si>
  <si>
    <t>Monthly Expenses</t>
  </si>
  <si>
    <t xml:space="preserve">Income net of expenses </t>
  </si>
  <si>
    <t>Annual Income  ( Net of expenses)</t>
  </si>
  <si>
    <t xml:space="preserve">Income Hike </t>
  </si>
  <si>
    <t>Basic Details</t>
  </si>
  <si>
    <t>Life Expectency</t>
  </si>
  <si>
    <t>Annual Expenses ( Other than Goals)</t>
  </si>
  <si>
    <t>Remaining Life</t>
  </si>
  <si>
    <t>Expenses</t>
  </si>
  <si>
    <t>Current Insurance</t>
  </si>
  <si>
    <t>Current Insurance Premium</t>
  </si>
  <si>
    <t xml:space="preserve">   Projection of Income into Future &amp; its Present value</t>
  </si>
  <si>
    <t>Investments</t>
  </si>
  <si>
    <t>Mutual Funds</t>
  </si>
  <si>
    <t>Equity Shares</t>
  </si>
  <si>
    <t>ESOP</t>
  </si>
  <si>
    <t>Real Estate as an Investment</t>
  </si>
  <si>
    <t>Fixed Deposits</t>
  </si>
  <si>
    <t>Cash &amp; Bank Balance</t>
  </si>
  <si>
    <t>Cover Required as per calculation</t>
  </si>
  <si>
    <t>Actual Cover Required</t>
  </si>
  <si>
    <t>Total Life Insurance Required as per calculation</t>
  </si>
  <si>
    <t>-</t>
  </si>
  <si>
    <t>Scenario 1</t>
  </si>
  <si>
    <t>Scenario 2</t>
  </si>
  <si>
    <t>Details of Spouse / Dependent</t>
  </si>
  <si>
    <t>Alternate Income of Spouse / Dependent</t>
  </si>
  <si>
    <t>Investment Assets</t>
  </si>
  <si>
    <t>Aditional Requirement</t>
  </si>
  <si>
    <t xml:space="preserve">Investment Assets </t>
  </si>
  <si>
    <t>Alternate Income</t>
  </si>
  <si>
    <t>Actual Requirement</t>
  </si>
  <si>
    <t>Personal Exp (only self)</t>
  </si>
  <si>
    <t>Assumed post tax returns</t>
  </si>
  <si>
    <t xml:space="preserve">Additional details </t>
  </si>
  <si>
    <t>Other Loan</t>
  </si>
  <si>
    <t>Discounting Factor</t>
  </si>
  <si>
    <t>Children's Expenses &amp; Goals</t>
  </si>
  <si>
    <t>Education</t>
  </si>
  <si>
    <t>Scenario 1:</t>
  </si>
  <si>
    <t>Part 1</t>
  </si>
  <si>
    <t>Part 2</t>
  </si>
  <si>
    <r>
      <t xml:space="preserve">His future goals as of now are a </t>
    </r>
    <r>
      <rPr>
        <b/>
        <sz val="11"/>
        <color theme="1"/>
        <rFont val="Calibri"/>
        <family val="2"/>
        <scheme val="minor"/>
      </rPr>
      <t>Car worth 6.25L</t>
    </r>
    <r>
      <rPr>
        <sz val="11"/>
        <color theme="1"/>
        <rFont val="Calibri"/>
        <family val="2"/>
        <scheme val="minor"/>
      </rPr>
      <t xml:space="preserve"> and an Internationl </t>
    </r>
    <r>
      <rPr>
        <b/>
        <sz val="11"/>
        <color theme="1"/>
        <rFont val="Calibri"/>
        <family val="2"/>
        <scheme val="minor"/>
      </rPr>
      <t>Vacation of 5L</t>
    </r>
    <r>
      <rPr>
        <sz val="11"/>
        <color theme="1"/>
        <rFont val="Calibri"/>
        <family val="2"/>
        <scheme val="minor"/>
      </rPr>
      <t xml:space="preserve">.His current loans include a Credit Card </t>
    </r>
    <r>
      <rPr>
        <b/>
        <sz val="11"/>
        <color theme="1"/>
        <rFont val="Calibri"/>
        <family val="2"/>
        <scheme val="minor"/>
      </rPr>
      <t>outstanding of 85,000</t>
    </r>
    <r>
      <rPr>
        <sz val="11"/>
        <color theme="1"/>
        <rFont val="Calibri"/>
        <family val="2"/>
        <scheme val="minor"/>
      </rPr>
      <t xml:space="preserve">. Other Annual expenses are 1L. 
His assets currently are: </t>
    </r>
    <r>
      <rPr>
        <b/>
        <sz val="11"/>
        <color theme="1"/>
        <rFont val="Calibri"/>
        <family val="2"/>
        <scheme val="minor"/>
      </rPr>
      <t>Mutual Funds 2L, Bank Balance 2L, and a FD of 50k</t>
    </r>
    <r>
      <rPr>
        <sz val="11"/>
        <color theme="1"/>
        <rFont val="Calibri"/>
        <family val="2"/>
        <scheme val="minor"/>
      </rPr>
      <t xml:space="preserve">
(Assume Discounting factor 40%, Inflation 6%)</t>
    </r>
  </si>
  <si>
    <t>Part 3</t>
  </si>
  <si>
    <t>The age of spouse is 31.</t>
  </si>
  <si>
    <t>Scenario 2:</t>
  </si>
  <si>
    <t>Request all members to attend the session and move along with the Trainer</t>
  </si>
  <si>
    <t>In the same case, The spouse would want to start working and expects a salary of 60,000 with hike of 5%, and wants to retire by 50. Assume all other details to be the same, what is the HLV value for our client?</t>
  </si>
  <si>
    <t>They have additional goals of buying a new house which would result into a loan of 30L, and are planning to start a family and want to allocate 1L towards the expenses. and Annual expenses increases by 25,000.
All other details remain the same as first scenario.
What is the requirement as per Expense Replacement?</t>
  </si>
  <si>
    <t>Mr.ABC</t>
  </si>
  <si>
    <t>This is a sheet with a Case Study for understaning the Life Insurance Need Calculator Tool and concepts</t>
  </si>
  <si>
    <t>If using later in your practice, feel free to delete this sheet and use the Calculator separately</t>
  </si>
  <si>
    <t>Information collection sheet</t>
  </si>
  <si>
    <r>
      <t xml:space="preserve">You have a new client coming upto you, and you get to know his age is </t>
    </r>
    <r>
      <rPr>
        <b/>
        <sz val="11"/>
        <color theme="1"/>
        <rFont val="Calibri"/>
        <family val="2"/>
        <scheme val="minor"/>
      </rPr>
      <t>33</t>
    </r>
    <r>
      <rPr>
        <sz val="11"/>
        <color theme="1"/>
        <rFont val="Calibri"/>
        <family val="2"/>
        <scheme val="minor"/>
      </rPr>
      <t xml:space="preserve"> and working in an MNC with a salary of </t>
    </r>
    <r>
      <rPr>
        <b/>
        <sz val="11"/>
        <color theme="1"/>
        <rFont val="Calibri"/>
        <family val="2"/>
        <scheme val="minor"/>
      </rPr>
      <t xml:space="preserve">75000 </t>
    </r>
    <r>
      <rPr>
        <sz val="11"/>
        <color theme="1"/>
        <rFont val="Calibri"/>
        <family val="2"/>
        <scheme val="minor"/>
      </rPr>
      <t xml:space="preserve">per month, and his expenses are </t>
    </r>
    <r>
      <rPr>
        <b/>
        <sz val="11"/>
        <color theme="1"/>
        <rFont val="Calibri"/>
        <family val="2"/>
        <scheme val="minor"/>
      </rPr>
      <t>40,000</t>
    </r>
    <r>
      <rPr>
        <sz val="11"/>
        <color theme="1"/>
        <rFont val="Calibri"/>
        <family val="2"/>
        <scheme val="minor"/>
      </rPr>
      <t xml:space="preserve"> per month and personal accounts for </t>
    </r>
    <r>
      <rPr>
        <b/>
        <sz val="11"/>
        <color theme="1"/>
        <rFont val="Calibri"/>
        <family val="2"/>
        <scheme val="minor"/>
      </rPr>
      <t>10,000</t>
    </r>
    <r>
      <rPr>
        <sz val="11"/>
        <color theme="1"/>
        <rFont val="Calibri"/>
        <family val="2"/>
        <scheme val="minor"/>
      </rPr>
      <t xml:space="preserve">. When you ask about what do you expect as the hike he says: </t>
    </r>
    <r>
      <rPr>
        <b/>
        <sz val="11"/>
        <color theme="1"/>
        <rFont val="Calibri"/>
        <family val="2"/>
        <scheme val="minor"/>
      </rPr>
      <t>8%</t>
    </r>
    <r>
      <rPr>
        <sz val="11"/>
        <color theme="1"/>
        <rFont val="Calibri"/>
        <family val="2"/>
        <scheme val="minor"/>
      </rPr>
      <t xml:space="preserve"> on salary.
(Assume retirement age 58, Life expectancy 80, expected retun on claim as 10%)</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</si>
</sst>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quot;₹&quot;\ #,##0;[Red]&quot;₹&quot;\ \-#,##0"/>
    <numFmt numFmtId="165" formatCode="&quot;₹&quot;\ #,##0.00;[Red]&quot;₹&quot;\ \-#,##0.00"/>
    <numFmt numFmtId="166" formatCode="_ * #,##0.00_ ;_ * \-#,##0.00_ ;_ * &quot;-&quot;??_ ;_ @_ "/>
    <numFmt numFmtId="167" formatCode="_-* #,##0.00_-;\-* #,##0.00_-;_-* &quot;-&quot;??_-;_-@_-"/>
    <numFmt numFmtId="168" formatCode="_-* #,##0_-;\-* #,##0_-;_-* &quot;-&quot;??_-;_-@_-"/>
    <numFmt numFmtId="169" formatCode="_ * #,##0_ ;_ * \-#,##0_ ;_ * &quot;-&quot;??_ ;_ @_ "/>
    <numFmt numFmtId="170" formatCode="yyyy;@"/>
    <numFmt numFmtId="171" formatCode="#,##0_ ;\-#,##0\ "/>
  </numFmts>
  <fonts count="27"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b/>
      <sz val="11"/>
      <color theme="0"/>
      <name val="Arial"/>
      <family val="2"/>
    </font>
    <font>
      <b/>
      <sz val="10"/>
      <color rgb="FFC00000"/>
      <name val="Arial"/>
      <family val="2"/>
    </font>
    <font>
      <sz val="12"/>
      <color theme="0"/>
      <name val="Calibri"/>
      <family val="2"/>
      <scheme val="minor"/>
    </font>
    <font>
      <sz val="14"/>
      <color theme="1"/>
      <name val="Calibri"/>
      <family val="2"/>
      <scheme val="minor"/>
    </font>
    <font>
      <sz val="20"/>
      <color theme="1"/>
      <name val="Calibri"/>
      <family val="2"/>
      <scheme val="minor"/>
    </font>
    <font>
      <sz val="10"/>
      <color theme="1"/>
      <name val="Calibri"/>
      <family val="2"/>
      <scheme val="minor"/>
    </font>
    <font>
      <i/>
      <sz val="10"/>
      <color rgb="FFFF0000"/>
      <name val="Calibri"/>
      <family val="2"/>
      <scheme val="minor"/>
    </font>
    <font>
      <sz val="10"/>
      <color theme="1"/>
      <name val="Arial"/>
      <family val="2"/>
    </font>
    <font>
      <b/>
      <sz val="11"/>
      <color theme="1"/>
      <name val="Calibri"/>
      <family val="2"/>
      <scheme val="minor"/>
    </font>
    <font>
      <b/>
      <sz val="14"/>
      <color theme="1"/>
      <name val="Calibri"/>
      <family val="2"/>
      <scheme val="minor"/>
    </font>
    <font>
      <b/>
      <sz val="11"/>
      <color theme="0"/>
      <name val="Calibri"/>
      <family val="2"/>
      <scheme val="minor"/>
    </font>
    <font>
      <b/>
      <sz val="14"/>
      <name val="Calibri"/>
      <family val="2"/>
      <scheme val="minor"/>
    </font>
    <font>
      <b/>
      <sz val="12"/>
      <color theme="1"/>
      <name val="Calibri"/>
      <family val="2"/>
      <scheme val="minor"/>
    </font>
    <font>
      <sz val="12"/>
      <color rgb="FFFF0000"/>
      <name val="Calibri"/>
      <family val="2"/>
      <scheme val="minor"/>
    </font>
    <font>
      <sz val="11"/>
      <name val="Calibri"/>
      <family val="2"/>
      <scheme val="minor"/>
    </font>
    <font>
      <sz val="12"/>
      <color theme="1"/>
      <name val="Calibri"/>
      <family val="2"/>
      <scheme val="minor"/>
    </font>
    <font>
      <sz val="11"/>
      <name val="Arial"/>
      <family val="2"/>
    </font>
    <font>
      <sz val="9"/>
      <color indexed="81"/>
      <name val="Tahoma"/>
      <family val="2"/>
    </font>
    <font>
      <b/>
      <sz val="9"/>
      <color indexed="81"/>
      <name val="Tahoma"/>
      <family val="2"/>
    </font>
    <font>
      <b/>
      <sz val="12"/>
      <color theme="0"/>
      <name val="Calibri"/>
      <family val="2"/>
      <scheme val="minor"/>
    </font>
    <font>
      <sz val="14"/>
      <color theme="0"/>
      <name val="Calibri"/>
      <family val="2"/>
      <scheme val="minor"/>
    </font>
    <font>
      <sz val="18"/>
      <color theme="1"/>
      <name val="Calibri"/>
      <family val="2"/>
      <scheme val="minor"/>
    </font>
    <font>
      <b/>
      <sz val="14"/>
      <color theme="0"/>
      <name val="Calibri"/>
      <family val="2"/>
      <scheme val="minor"/>
    </font>
  </fonts>
  <fills count="11">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FFC000"/>
        <bgColor indexed="64"/>
      </patternFill>
    </fill>
    <fill>
      <patternFill patternType="lightHorizontal">
        <fgColor theme="0"/>
        <bgColor theme="0"/>
      </patternFill>
    </fill>
    <fill>
      <patternFill patternType="solid">
        <fgColor rgb="FFC00000"/>
        <bgColor theme="4"/>
      </patternFill>
    </fill>
    <fill>
      <patternFill patternType="solid">
        <fgColor theme="9" tint="0.79998168889431442"/>
        <bgColor indexed="64"/>
      </patternFill>
    </fill>
    <fill>
      <patternFill patternType="solid">
        <fgColor rgb="FFF9CBCE"/>
        <bgColor indexed="64"/>
      </patternFill>
    </fill>
    <fill>
      <patternFill patternType="solid">
        <fgColor theme="0"/>
        <bgColor theme="4" tint="0.79998168889431442"/>
      </patternFill>
    </fill>
    <fill>
      <patternFill patternType="solid">
        <fgColor theme="0" tint="-0.14999847407452621"/>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hair">
        <color theme="1" tint="0.499984740745262"/>
      </bottom>
      <diagonal/>
    </border>
    <border>
      <left style="medium">
        <color indexed="64"/>
      </left>
      <right style="medium">
        <color indexed="64"/>
      </right>
      <top style="hair">
        <color theme="1" tint="0.499984740745262"/>
      </top>
      <bottom style="hair">
        <color theme="1" tint="0.499984740745262"/>
      </bottom>
      <diagonal/>
    </border>
    <border>
      <left style="medium">
        <color indexed="64"/>
      </left>
      <right style="medium">
        <color indexed="64"/>
      </right>
      <top style="hair">
        <color theme="1" tint="0.499984740745262"/>
      </top>
      <bottom style="medium">
        <color indexed="64"/>
      </bottom>
      <diagonal/>
    </border>
    <border>
      <left style="medium">
        <color indexed="64"/>
      </left>
      <right style="medium">
        <color indexed="64"/>
      </right>
      <top style="medium">
        <color indexed="64"/>
      </top>
      <bottom style="medium">
        <color indexed="64"/>
      </bottom>
      <diagonal/>
    </border>
    <border>
      <left style="hair">
        <color theme="3" tint="-0.24994659260841701"/>
      </left>
      <right style="medium">
        <color indexed="64"/>
      </right>
      <top style="hair">
        <color theme="3" tint="-0.24994659260841701"/>
      </top>
      <bottom style="hair">
        <color theme="3"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theme="3" tint="-0.24994659260841701"/>
      </right>
      <top style="medium">
        <color indexed="64"/>
      </top>
      <bottom/>
      <diagonal/>
    </border>
    <border>
      <left/>
      <right style="hair">
        <color theme="3" tint="-0.24994659260841701"/>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theme="3" tint="-0.24994659260841701"/>
      </left>
      <right style="hair">
        <color indexed="64"/>
      </right>
      <top style="hair">
        <color theme="3" tint="-0.24994659260841701"/>
      </top>
      <bottom style="hair">
        <color theme="3" tint="-0.24994659260841701"/>
      </bottom>
      <diagonal/>
    </border>
    <border>
      <left style="hair">
        <color indexed="64"/>
      </left>
      <right style="hair">
        <color indexed="64"/>
      </right>
      <top style="hair">
        <color theme="3" tint="-0.24994659260841701"/>
      </top>
      <bottom style="hair">
        <color theme="3" tint="-0.24994659260841701"/>
      </bottom>
      <diagonal/>
    </border>
    <border>
      <left style="hair">
        <color indexed="64"/>
      </left>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s>
  <cellStyleXfs count="6">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0" borderId="0"/>
    <xf numFmtId="167" fontId="3" fillId="0" borderId="0" applyFont="0" applyFill="0" applyBorder="0" applyAlignment="0" applyProtection="0"/>
    <xf numFmtId="167" fontId="3" fillId="0" borderId="0" applyFont="0" applyFill="0" applyBorder="0" applyAlignment="0" applyProtection="0"/>
  </cellStyleXfs>
  <cellXfs count="172">
    <xf numFmtId="0" fontId="0" fillId="0" borderId="0" xfId="0"/>
    <xf numFmtId="168" fontId="7" fillId="4" borderId="9" xfId="0" applyNumberFormat="1" applyFont="1" applyFill="1" applyBorder="1"/>
    <xf numFmtId="0" fontId="9" fillId="0" borderId="0" xfId="0" applyFont="1" applyAlignment="1" applyProtection="1">
      <alignment vertical="center" wrapText="1"/>
      <protection locked="0"/>
    </xf>
    <xf numFmtId="169" fontId="1" fillId="7" borderId="10" xfId="1" applyNumberFormat="1" applyFont="1" applyFill="1" applyBorder="1" applyAlignment="1" applyProtection="1">
      <alignment horizontal="left" vertical="center" wrapText="1"/>
      <protection locked="0"/>
    </xf>
    <xf numFmtId="0" fontId="0" fillId="0" borderId="0" xfId="0" applyBorder="1"/>
    <xf numFmtId="0" fontId="10" fillId="0" borderId="0" xfId="0" applyFont="1" applyBorder="1" applyAlignment="1" applyProtection="1">
      <protection hidden="1"/>
    </xf>
    <xf numFmtId="0" fontId="12" fillId="0" borderId="0" xfId="0" applyFont="1"/>
    <xf numFmtId="0" fontId="9" fillId="0" borderId="0" xfId="0" applyFont="1" applyFill="1" applyAlignment="1" applyProtection="1">
      <alignment vertical="center" wrapText="1"/>
      <protection locked="0"/>
    </xf>
    <xf numFmtId="0" fontId="15" fillId="0" borderId="0" xfId="0" applyFont="1" applyFill="1" applyBorder="1" applyAlignment="1" applyProtection="1">
      <alignment horizontal="center" vertical="center" wrapText="1"/>
      <protection locked="0"/>
    </xf>
    <xf numFmtId="0" fontId="0" fillId="0" borderId="0" xfId="0" applyFont="1" applyAlignment="1" applyProtection="1">
      <alignment vertical="center" wrapText="1"/>
      <protection locked="0"/>
    </xf>
    <xf numFmtId="0" fontId="14" fillId="6" borderId="17" xfId="0" applyFont="1" applyFill="1" applyBorder="1" applyAlignment="1" applyProtection="1">
      <alignment horizontal="center" vertical="center" wrapText="1"/>
      <protection locked="0"/>
    </xf>
    <xf numFmtId="164" fontId="0" fillId="3" borderId="17" xfId="0" applyNumberFormat="1" applyFont="1" applyFill="1" applyBorder="1"/>
    <xf numFmtId="168" fontId="13" fillId="3" borderId="9" xfId="0" applyNumberFormat="1" applyFont="1" applyFill="1" applyBorder="1" applyAlignment="1">
      <alignment horizontal="center"/>
    </xf>
    <xf numFmtId="168" fontId="17" fillId="3" borderId="13" xfId="0" applyNumberFormat="1" applyFont="1" applyFill="1" applyBorder="1" applyAlignment="1">
      <alignment horizontal="center"/>
    </xf>
    <xf numFmtId="170" fontId="0" fillId="3" borderId="17" xfId="0" applyNumberFormat="1" applyFont="1" applyFill="1" applyBorder="1" applyAlignment="1" applyProtection="1">
      <alignment horizontal="left" vertical="center" wrapText="1"/>
      <protection locked="0"/>
    </xf>
    <xf numFmtId="170" fontId="0" fillId="3" borderId="22" xfId="0" applyNumberFormat="1" applyFont="1" applyFill="1" applyBorder="1" applyAlignment="1" applyProtection="1">
      <alignment horizontal="left" vertical="center" wrapText="1"/>
      <protection locked="0"/>
    </xf>
    <xf numFmtId="164" fontId="0" fillId="3" borderId="22" xfId="0" applyNumberFormat="1" applyFont="1" applyFill="1" applyBorder="1"/>
    <xf numFmtId="0" fontId="0" fillId="0" borderId="0" xfId="0" applyFont="1" applyAlignment="1" applyProtection="1">
      <alignment horizontal="center" vertical="center" wrapText="1"/>
      <protection locked="0"/>
    </xf>
    <xf numFmtId="170" fontId="0" fillId="3" borderId="23" xfId="0" applyNumberFormat="1" applyFont="1" applyFill="1" applyBorder="1" applyAlignment="1" applyProtection="1">
      <alignment horizontal="left" vertical="top" wrapText="1"/>
      <protection locked="0"/>
    </xf>
    <xf numFmtId="164" fontId="0" fillId="3" borderId="23" xfId="0" applyNumberFormat="1" applyFont="1" applyFill="1" applyBorder="1" applyAlignment="1">
      <alignment vertical="top"/>
    </xf>
    <xf numFmtId="164" fontId="19" fillId="9" borderId="3" xfId="1" applyNumberFormat="1" applyFont="1" applyFill="1" applyBorder="1" applyAlignment="1" applyProtection="1">
      <alignment horizontal="right" vertical="center" wrapText="1"/>
      <protection locked="0"/>
    </xf>
    <xf numFmtId="164" fontId="0" fillId="3" borderId="23" xfId="1" applyNumberFormat="1" applyFont="1" applyFill="1" applyBorder="1" applyAlignment="1" applyProtection="1">
      <alignment horizontal="right" vertical="top" wrapText="1"/>
      <protection locked="0"/>
    </xf>
    <xf numFmtId="164" fontId="0" fillId="3" borderId="22" xfId="1" applyNumberFormat="1" applyFont="1" applyFill="1" applyBorder="1" applyAlignment="1" applyProtection="1">
      <alignment horizontal="right" vertical="center" wrapText="1"/>
      <protection locked="0"/>
    </xf>
    <xf numFmtId="169" fontId="13" fillId="7" borderId="24" xfId="1" applyNumberFormat="1" applyFont="1" applyFill="1" applyBorder="1" applyAlignment="1" applyProtection="1">
      <alignment horizontal="center" vertical="center" wrapText="1"/>
      <protection locked="0"/>
    </xf>
    <xf numFmtId="164" fontId="16" fillId="7" borderId="25" xfId="1" applyNumberFormat="1" applyFont="1" applyFill="1" applyBorder="1" applyAlignment="1" applyProtection="1">
      <alignment horizontal="center" vertical="center" wrapText="1"/>
      <protection locked="0"/>
    </xf>
    <xf numFmtId="49" fontId="19" fillId="9" borderId="1" xfId="0" applyNumberFormat="1" applyFont="1" applyFill="1" applyBorder="1" applyAlignment="1" applyProtection="1">
      <alignment horizontal="right" vertical="center" wrapText="1"/>
      <protection locked="0"/>
    </xf>
    <xf numFmtId="1" fontId="20" fillId="0" borderId="5" xfId="3" applyNumberFormat="1" applyFont="1" applyBorder="1" applyAlignment="1" applyProtection="1">
      <alignment horizontal="center" vertical="center"/>
      <protection hidden="1"/>
    </xf>
    <xf numFmtId="168" fontId="20" fillId="0" borderId="6" xfId="4" applyNumberFormat="1" applyFont="1" applyFill="1" applyBorder="1" applyAlignment="1" applyProtection="1">
      <alignment horizontal="center" vertical="center" wrapText="1"/>
      <protection hidden="1"/>
    </xf>
    <xf numFmtId="1" fontId="20" fillId="0" borderId="7" xfId="3" applyNumberFormat="1" applyFont="1" applyBorder="1" applyAlignment="1" applyProtection="1">
      <alignment horizontal="center" vertical="center"/>
      <protection hidden="1"/>
    </xf>
    <xf numFmtId="168" fontId="20" fillId="0" borderId="7" xfId="4" applyNumberFormat="1" applyFont="1" applyFill="1" applyBorder="1" applyAlignment="1" applyProtection="1">
      <alignment horizontal="center" vertical="center"/>
      <protection hidden="1"/>
    </xf>
    <xf numFmtId="168" fontId="20" fillId="0" borderId="7" xfId="4" applyNumberFormat="1" applyFont="1" applyBorder="1" applyAlignment="1" applyProtection="1">
      <alignment horizontal="center" vertical="center"/>
      <protection hidden="1"/>
    </xf>
    <xf numFmtId="1" fontId="20" fillId="0" borderId="7" xfId="3" applyNumberFormat="1" applyFont="1" applyFill="1" applyBorder="1" applyAlignment="1" applyProtection="1">
      <alignment horizontal="center" vertical="center"/>
      <protection hidden="1"/>
    </xf>
    <xf numFmtId="1" fontId="20" fillId="0" borderId="4" xfId="3" applyNumberFormat="1" applyFont="1" applyFill="1" applyBorder="1" applyAlignment="1" applyProtection="1">
      <alignment horizontal="center" vertical="center"/>
      <protection hidden="1"/>
    </xf>
    <xf numFmtId="168" fontId="20" fillId="0" borderId="8" xfId="4" applyNumberFormat="1" applyFont="1" applyBorder="1" applyAlignment="1" applyProtection="1">
      <alignment horizontal="center" vertical="center"/>
      <protection hidden="1"/>
    </xf>
    <xf numFmtId="170" fontId="0" fillId="3" borderId="23" xfId="0" applyNumberFormat="1" applyFill="1" applyBorder="1" applyAlignment="1" applyProtection="1">
      <alignment horizontal="left" vertical="top" wrapText="1"/>
      <protection locked="0"/>
    </xf>
    <xf numFmtId="168" fontId="17" fillId="3" borderId="16" xfId="0" applyNumberFormat="1" applyFont="1" applyFill="1" applyBorder="1" applyAlignment="1">
      <alignment horizontal="center" vertical="center"/>
    </xf>
    <xf numFmtId="3" fontId="11" fillId="0" borderId="14" xfId="0" applyNumberFormat="1" applyFont="1" applyFill="1" applyBorder="1" applyAlignment="1" applyProtection="1">
      <alignment vertical="center" wrapText="1"/>
      <protection locked="0"/>
    </xf>
    <xf numFmtId="3" fontId="11" fillId="0" borderId="15" xfId="0" applyNumberFormat="1" applyFont="1" applyFill="1" applyBorder="1" applyAlignment="1" applyProtection="1">
      <alignment vertical="center" wrapText="1"/>
      <protection locked="0"/>
    </xf>
    <xf numFmtId="3" fontId="11" fillId="0" borderId="11" xfId="0" applyNumberFormat="1" applyFont="1" applyFill="1" applyBorder="1" applyAlignment="1" applyProtection="1">
      <alignment vertical="center" wrapText="1"/>
      <protection locked="0"/>
    </xf>
    <xf numFmtId="3" fontId="11" fillId="0" borderId="12" xfId="0" applyNumberFormat="1" applyFont="1" applyFill="1" applyBorder="1" applyAlignment="1" applyProtection="1">
      <alignment vertical="center" wrapText="1"/>
      <protection locked="0"/>
    </xf>
    <xf numFmtId="168" fontId="16" fillId="3" borderId="1" xfId="0" applyNumberFormat="1" applyFont="1" applyFill="1" applyBorder="1" applyAlignment="1"/>
    <xf numFmtId="168" fontId="16" fillId="3" borderId="2" xfId="0" applyNumberFormat="1" applyFont="1" applyFill="1" applyBorder="1" applyAlignment="1"/>
    <xf numFmtId="3" fontId="0" fillId="0" borderId="17" xfId="0" applyNumberFormat="1" applyFill="1" applyBorder="1" applyAlignment="1" applyProtection="1">
      <alignment horizontal="left" vertical="top" wrapText="1"/>
      <protection locked="0"/>
    </xf>
    <xf numFmtId="10" fontId="0" fillId="3" borderId="17" xfId="0" applyNumberFormat="1" applyFont="1" applyFill="1" applyBorder="1" applyAlignment="1" applyProtection="1">
      <alignment horizontal="right" vertical="center" wrapText="1"/>
      <protection locked="0"/>
    </xf>
    <xf numFmtId="170" fontId="12" fillId="7" borderId="17" xfId="0" applyNumberFormat="1" applyFont="1" applyFill="1" applyBorder="1" applyAlignment="1" applyProtection="1">
      <alignment horizontal="left" vertical="center" wrapText="1"/>
      <protection locked="0"/>
    </xf>
    <xf numFmtId="1" fontId="0" fillId="0" borderId="17" xfId="0" applyNumberFormat="1" applyFont="1" applyFill="1" applyBorder="1" applyAlignment="1" applyProtection="1">
      <alignment horizontal="left" vertical="center" wrapText="1"/>
      <protection locked="0"/>
    </xf>
    <xf numFmtId="3" fontId="0" fillId="3" borderId="17" xfId="0" applyNumberFormat="1" applyFont="1" applyFill="1" applyBorder="1" applyAlignment="1" applyProtection="1">
      <alignment horizontal="right" vertical="center" wrapText="1"/>
      <protection locked="0"/>
    </xf>
    <xf numFmtId="1" fontId="0" fillId="0" borderId="17" xfId="0" applyNumberFormat="1" applyFill="1" applyBorder="1" applyAlignment="1" applyProtection="1">
      <alignment horizontal="left" vertical="center" wrapText="1"/>
      <protection locked="0"/>
    </xf>
    <xf numFmtId="3" fontId="0" fillId="0" borderId="17" xfId="0" applyNumberFormat="1" applyFont="1" applyFill="1" applyBorder="1" applyAlignment="1" applyProtection="1">
      <alignment horizontal="left" vertical="center" wrapText="1"/>
      <protection locked="0"/>
    </xf>
    <xf numFmtId="171" fontId="0" fillId="3" borderId="17" xfId="0" applyNumberFormat="1" applyFont="1" applyFill="1" applyBorder="1" applyAlignment="1" applyProtection="1">
      <alignment horizontal="right" vertical="center" wrapText="1"/>
      <protection locked="0"/>
    </xf>
    <xf numFmtId="3" fontId="18" fillId="0" borderId="17" xfId="0" applyNumberFormat="1" applyFont="1" applyFill="1" applyBorder="1" applyAlignment="1" applyProtection="1">
      <alignment horizontal="left" vertical="center" wrapText="1"/>
      <protection locked="0"/>
    </xf>
    <xf numFmtId="9" fontId="0" fillId="0" borderId="17" xfId="0" applyNumberFormat="1" applyFont="1" applyFill="1" applyBorder="1" applyAlignment="1" applyProtection="1">
      <alignment horizontal="right" vertical="center" wrapText="1"/>
      <protection locked="0"/>
    </xf>
    <xf numFmtId="10" fontId="0" fillId="0" borderId="17" xfId="0" applyNumberFormat="1" applyFont="1" applyFill="1" applyBorder="1" applyAlignment="1" applyProtection="1">
      <alignment horizontal="left" vertical="center" wrapText="1"/>
      <protection locked="0"/>
    </xf>
    <xf numFmtId="170" fontId="16" fillId="10" borderId="17" xfId="0" applyNumberFormat="1" applyFont="1" applyFill="1" applyBorder="1" applyAlignment="1" applyProtection="1">
      <alignment horizontal="left" vertical="center" wrapText="1"/>
      <protection locked="0"/>
    </xf>
    <xf numFmtId="170" fontId="12" fillId="10" borderId="17" xfId="0" applyNumberFormat="1" applyFont="1" applyFill="1" applyBorder="1" applyAlignment="1" applyProtection="1">
      <alignment horizontal="left" vertical="center" wrapText="1"/>
      <protection locked="0"/>
    </xf>
    <xf numFmtId="169" fontId="13" fillId="10" borderId="24" xfId="1" applyNumberFormat="1" applyFont="1" applyFill="1" applyBorder="1" applyAlignment="1" applyProtection="1">
      <alignment horizontal="center" vertical="center" wrapText="1"/>
      <protection locked="0"/>
    </xf>
    <xf numFmtId="164" fontId="16" fillId="10" borderId="25" xfId="1" applyNumberFormat="1" applyFont="1" applyFill="1" applyBorder="1" applyAlignment="1" applyProtection="1">
      <alignment horizontal="center" vertical="center" wrapText="1"/>
      <protection locked="0"/>
    </xf>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26" xfId="0" applyBorder="1"/>
    <xf numFmtId="0" fontId="0" fillId="0" borderId="33" xfId="0" applyBorder="1"/>
    <xf numFmtId="0" fontId="0" fillId="0" borderId="34" xfId="0" applyBorder="1"/>
    <xf numFmtId="169" fontId="1" fillId="10" borderId="10" xfId="1" applyNumberFormat="1" applyFont="1" applyFill="1" applyBorder="1" applyAlignment="1" applyProtection="1">
      <alignment horizontal="left" vertical="center" wrapText="1"/>
      <protection locked="0"/>
    </xf>
    <xf numFmtId="0" fontId="14" fillId="6" borderId="17" xfId="0" applyFont="1" applyFill="1" applyBorder="1" applyAlignment="1" applyProtection="1">
      <alignment horizontal="center" vertical="center" wrapText="1"/>
      <protection locked="0"/>
    </xf>
    <xf numFmtId="0" fontId="0" fillId="0" borderId="0" xfId="0" applyProtection="1">
      <protection locked="0"/>
    </xf>
    <xf numFmtId="0" fontId="0" fillId="0" borderId="17" xfId="0" applyBorder="1" applyProtection="1">
      <protection locked="0"/>
    </xf>
    <xf numFmtId="0" fontId="14" fillId="2" borderId="17" xfId="0" applyFont="1" applyFill="1" applyBorder="1" applyAlignment="1" applyProtection="1">
      <protection locked="0"/>
    </xf>
    <xf numFmtId="0" fontId="19" fillId="0" borderId="17" xfId="0" applyFont="1" applyBorder="1" applyAlignment="1" applyProtection="1">
      <protection locked="0"/>
    </xf>
    <xf numFmtId="0" fontId="0" fillId="0" borderId="17" xfId="0" applyBorder="1" applyAlignment="1" applyProtection="1">
      <protection locked="0"/>
    </xf>
    <xf numFmtId="0" fontId="0" fillId="3" borderId="17" xfId="0" applyFill="1" applyBorder="1" applyAlignment="1" applyProtection="1">
      <protection locked="0"/>
    </xf>
    <xf numFmtId="0" fontId="0" fillId="7" borderId="17" xfId="0" applyFill="1" applyBorder="1" applyAlignment="1" applyProtection="1">
      <alignment horizontal="right"/>
      <protection locked="0"/>
    </xf>
    <xf numFmtId="0" fontId="0" fillId="7" borderId="17" xfId="0" applyFill="1" applyBorder="1" applyAlignment="1" applyProtection="1">
      <protection locked="0"/>
    </xf>
    <xf numFmtId="0" fontId="0" fillId="3" borderId="17" xfId="0" applyFill="1" applyBorder="1" applyProtection="1">
      <protection locked="0"/>
    </xf>
    <xf numFmtId="169" fontId="0" fillId="3" borderId="17" xfId="1" applyNumberFormat="1" applyFont="1" applyFill="1" applyBorder="1" applyAlignment="1" applyProtection="1">
      <protection locked="0"/>
    </xf>
    <xf numFmtId="169" fontId="0" fillId="7" borderId="17" xfId="1" applyNumberFormat="1" applyFont="1" applyFill="1" applyBorder="1" applyAlignment="1" applyProtection="1">
      <alignment horizontal="right"/>
      <protection locked="0"/>
    </xf>
    <xf numFmtId="169" fontId="0" fillId="3" borderId="17" xfId="1" applyNumberFormat="1" applyFont="1" applyFill="1" applyBorder="1" applyProtection="1">
      <protection locked="0"/>
    </xf>
    <xf numFmtId="10" fontId="0" fillId="3" borderId="17" xfId="2" applyNumberFormat="1" applyFont="1" applyFill="1" applyBorder="1" applyProtection="1">
      <protection locked="0"/>
    </xf>
    <xf numFmtId="0" fontId="0" fillId="0" borderId="22" xfId="0" applyBorder="1" applyAlignment="1" applyProtection="1">
      <alignment horizontal="left"/>
      <protection locked="0"/>
    </xf>
    <xf numFmtId="169" fontId="0" fillId="3" borderId="22" xfId="1" applyNumberFormat="1" applyFont="1" applyFill="1" applyBorder="1" applyProtection="1">
      <protection locked="0"/>
    </xf>
    <xf numFmtId="169" fontId="0" fillId="7" borderId="22" xfId="1" applyNumberFormat="1" applyFont="1" applyFill="1" applyBorder="1" applyAlignment="1" applyProtection="1">
      <alignment horizontal="right"/>
      <protection locked="0"/>
    </xf>
    <xf numFmtId="169" fontId="0" fillId="3" borderId="18" xfId="1" applyNumberFormat="1" applyFont="1" applyFill="1" applyBorder="1" applyAlignment="1" applyProtection="1">
      <protection locked="0"/>
    </xf>
    <xf numFmtId="0" fontId="0" fillId="0" borderId="23" xfId="0" applyBorder="1" applyAlignment="1" applyProtection="1">
      <alignment horizontal="left"/>
      <protection locked="0"/>
    </xf>
    <xf numFmtId="169" fontId="0" fillId="3" borderId="23" xfId="1" applyNumberFormat="1" applyFont="1" applyFill="1" applyBorder="1" applyAlignment="1" applyProtection="1">
      <protection locked="0"/>
    </xf>
    <xf numFmtId="169" fontId="0" fillId="7" borderId="23" xfId="1" applyNumberFormat="1" applyFont="1" applyFill="1" applyBorder="1" applyAlignment="1" applyProtection="1">
      <alignment horizontal="right"/>
      <protection locked="0"/>
    </xf>
    <xf numFmtId="0" fontId="0" fillId="0" borderId="17" xfId="0" applyBorder="1" applyAlignment="1" applyProtection="1">
      <alignment horizontal="left"/>
      <protection locked="0"/>
    </xf>
    <xf numFmtId="169" fontId="0" fillId="7" borderId="17" xfId="1" applyNumberFormat="1" applyFont="1" applyFill="1" applyBorder="1" applyAlignment="1" applyProtection="1">
      <protection locked="0"/>
    </xf>
    <xf numFmtId="169" fontId="0" fillId="3" borderId="17" xfId="1" applyNumberFormat="1" applyFont="1" applyFill="1" applyBorder="1" applyAlignment="1" applyProtection="1">
      <alignment horizontal="right"/>
      <protection locked="0"/>
    </xf>
    <xf numFmtId="10" fontId="0" fillId="3" borderId="17" xfId="1" applyNumberFormat="1" applyFont="1" applyFill="1" applyBorder="1" applyAlignment="1" applyProtection="1">
      <alignment horizontal="right"/>
      <protection locked="0"/>
    </xf>
    <xf numFmtId="9" fontId="0" fillId="3" borderId="17" xfId="2" applyFont="1" applyFill="1" applyBorder="1" applyAlignment="1" applyProtection="1">
      <alignment horizontal="right"/>
      <protection locked="0"/>
    </xf>
    <xf numFmtId="0" fontId="12" fillId="0" borderId="17" xfId="0" applyFont="1" applyBorder="1" applyProtection="1">
      <protection locked="0"/>
    </xf>
    <xf numFmtId="169" fontId="0" fillId="8" borderId="17" xfId="1" applyNumberFormat="1" applyFont="1" applyFill="1" applyBorder="1" applyProtection="1">
      <protection locked="0"/>
    </xf>
    <xf numFmtId="3" fontId="18" fillId="3" borderId="17" xfId="0" applyNumberFormat="1" applyFont="1" applyFill="1" applyBorder="1" applyAlignment="1" applyProtection="1">
      <alignment horizontal="right" vertical="center" wrapText="1"/>
      <protection locked="0"/>
    </xf>
    <xf numFmtId="10" fontId="18" fillId="8" borderId="17" xfId="0" applyNumberFormat="1" applyFont="1" applyFill="1" applyBorder="1" applyAlignment="1" applyProtection="1">
      <alignment horizontal="right" vertical="center" wrapText="1"/>
      <protection locked="0"/>
    </xf>
    <xf numFmtId="0" fontId="10" fillId="0" borderId="0" xfId="0" applyFont="1" applyBorder="1" applyAlignment="1" applyProtection="1">
      <protection locked="0"/>
    </xf>
    <xf numFmtId="0" fontId="0" fillId="0" borderId="0" xfId="0" applyProtection="1"/>
    <xf numFmtId="0" fontId="10" fillId="0" borderId="0" xfId="0" applyFont="1" applyBorder="1" applyAlignment="1" applyProtection="1"/>
    <xf numFmtId="0" fontId="25" fillId="0" borderId="0" xfId="0" applyFont="1" applyProtection="1">
      <protection locked="0"/>
    </xf>
    <xf numFmtId="0" fontId="25" fillId="0" borderId="0" xfId="0" applyFont="1" applyAlignment="1" applyProtection="1">
      <alignment wrapText="1"/>
      <protection locked="0"/>
    </xf>
    <xf numFmtId="0" fontId="0" fillId="0" borderId="0" xfId="0" applyBorder="1" applyProtection="1">
      <protection locked="0"/>
    </xf>
    <xf numFmtId="0" fontId="8" fillId="0" borderId="0" xfId="0" applyFont="1" applyBorder="1" applyAlignment="1" applyProtection="1">
      <alignment horizontal="center"/>
      <protection locked="0"/>
    </xf>
    <xf numFmtId="168" fontId="24" fillId="2" borderId="3" xfId="0" applyNumberFormat="1" applyFont="1" applyFill="1" applyBorder="1" applyAlignment="1" applyProtection="1">
      <protection locked="0"/>
    </xf>
    <xf numFmtId="168" fontId="17" fillId="3" borderId="16" xfId="0" applyNumberFormat="1" applyFont="1" applyFill="1" applyBorder="1" applyAlignment="1" applyProtection="1">
      <alignment horizontal="center" vertical="center"/>
      <protection locked="0"/>
    </xf>
    <xf numFmtId="0" fontId="0" fillId="3" borderId="0" xfId="0" applyFill="1" applyProtection="1">
      <protection locked="0"/>
    </xf>
    <xf numFmtId="168" fontId="17" fillId="3" borderId="16" xfId="0" applyNumberFormat="1" applyFont="1" applyFill="1" applyBorder="1" applyAlignment="1" applyProtection="1">
      <alignment horizontal="right" vertical="center"/>
      <protection locked="0"/>
    </xf>
    <xf numFmtId="168" fontId="17" fillId="3" borderId="13" xfId="0" applyNumberFormat="1" applyFont="1" applyFill="1" applyBorder="1" applyAlignment="1" applyProtection="1">
      <alignment horizontal="center"/>
      <protection locked="0"/>
    </xf>
    <xf numFmtId="168" fontId="13" fillId="3" borderId="9" xfId="0" applyNumberFormat="1" applyFont="1" applyFill="1" applyBorder="1" applyAlignment="1" applyProtection="1">
      <alignment horizontal="center"/>
      <protection locked="0"/>
    </xf>
    <xf numFmtId="168" fontId="16" fillId="3" borderId="0" xfId="0" applyNumberFormat="1" applyFont="1" applyFill="1" applyBorder="1" applyAlignment="1" applyProtection="1">
      <alignment horizontal="right"/>
      <protection locked="0"/>
    </xf>
    <xf numFmtId="168" fontId="13" fillId="3" borderId="0" xfId="0" applyNumberFormat="1" applyFont="1" applyFill="1" applyBorder="1" applyAlignment="1" applyProtection="1">
      <alignment horizontal="center"/>
      <protection locked="0"/>
    </xf>
    <xf numFmtId="0" fontId="12" fillId="0" borderId="0" xfId="0" applyFont="1" applyProtection="1">
      <protection locked="0"/>
    </xf>
    <xf numFmtId="0" fontId="5" fillId="5" borderId="1" xfId="0" applyFont="1" applyFill="1" applyBorder="1" applyAlignment="1" applyProtection="1">
      <alignment horizontal="center" vertical="center" wrapText="1"/>
      <protection locked="0"/>
    </xf>
    <xf numFmtId="0" fontId="5" fillId="5" borderId="9" xfId="0" applyFont="1" applyFill="1" applyBorder="1" applyAlignment="1" applyProtection="1">
      <alignment horizontal="center" vertical="center" wrapText="1"/>
      <protection locked="0"/>
    </xf>
    <xf numFmtId="0" fontId="5" fillId="5" borderId="2" xfId="0" applyFont="1" applyFill="1" applyBorder="1" applyAlignment="1" applyProtection="1">
      <alignment horizontal="center" vertical="center" wrapText="1"/>
      <protection locked="0"/>
    </xf>
    <xf numFmtId="1" fontId="20" fillId="0" borderId="5" xfId="3" applyNumberFormat="1" applyFont="1" applyBorder="1" applyAlignment="1" applyProtection="1">
      <alignment horizontal="center" vertical="center"/>
      <protection locked="0"/>
    </xf>
    <xf numFmtId="168" fontId="20" fillId="0" borderId="6" xfId="4" applyNumberFormat="1" applyFont="1" applyFill="1" applyBorder="1" applyAlignment="1" applyProtection="1">
      <alignment horizontal="center" vertical="center" wrapText="1"/>
      <protection locked="0"/>
    </xf>
    <xf numFmtId="1" fontId="20" fillId="0" borderId="7" xfId="3" applyNumberFormat="1" applyFont="1" applyBorder="1" applyAlignment="1" applyProtection="1">
      <alignment horizontal="center" vertical="center"/>
      <protection locked="0"/>
    </xf>
    <xf numFmtId="168" fontId="20" fillId="0" borderId="7" xfId="4" applyNumberFormat="1" applyFont="1" applyFill="1" applyBorder="1" applyAlignment="1" applyProtection="1">
      <alignment horizontal="center" vertical="center"/>
      <protection locked="0"/>
    </xf>
    <xf numFmtId="168" fontId="20" fillId="0" borderId="7" xfId="4" applyNumberFormat="1" applyFont="1" applyBorder="1" applyAlignment="1" applyProtection="1">
      <alignment horizontal="center" vertical="center"/>
      <protection locked="0"/>
    </xf>
    <xf numFmtId="1" fontId="20" fillId="0" borderId="7" xfId="3" applyNumberFormat="1" applyFont="1" applyFill="1" applyBorder="1" applyAlignment="1" applyProtection="1">
      <alignment horizontal="center" vertical="center"/>
      <protection locked="0"/>
    </xf>
    <xf numFmtId="1" fontId="20" fillId="0" borderId="4" xfId="3" applyNumberFormat="1" applyFont="1" applyFill="1" applyBorder="1" applyAlignment="1" applyProtection="1">
      <alignment horizontal="center" vertical="center"/>
      <protection locked="0"/>
    </xf>
    <xf numFmtId="168" fontId="20" fillId="0" borderId="8" xfId="4" applyNumberFormat="1" applyFont="1" applyBorder="1" applyAlignment="1" applyProtection="1">
      <alignment horizontal="center" vertical="center"/>
      <protection locked="0"/>
    </xf>
    <xf numFmtId="168" fontId="26" fillId="2" borderId="9" xfId="0" applyNumberFormat="1" applyFont="1" applyFill="1" applyBorder="1" applyProtection="1">
      <protection locked="0"/>
    </xf>
    <xf numFmtId="0" fontId="0" fillId="0" borderId="0" xfId="0" applyFont="1" applyProtection="1">
      <protection locked="0"/>
    </xf>
    <xf numFmtId="169" fontId="0" fillId="0" borderId="0" xfId="1" applyNumberFormat="1" applyFont="1" applyProtection="1">
      <protection locked="0"/>
    </xf>
    <xf numFmtId="165" fontId="0" fillId="0" borderId="0" xfId="0" applyNumberFormat="1" applyFont="1" applyProtection="1">
      <protection locked="0"/>
    </xf>
    <xf numFmtId="164" fontId="0" fillId="3" borderId="17" xfId="0" applyNumberFormat="1" applyFont="1" applyFill="1" applyBorder="1" applyProtection="1">
      <protection locked="0"/>
    </xf>
    <xf numFmtId="164" fontId="0" fillId="3" borderId="22" xfId="0" applyNumberFormat="1" applyFont="1" applyFill="1" applyBorder="1" applyProtection="1">
      <protection locked="0"/>
    </xf>
    <xf numFmtId="164" fontId="0" fillId="3" borderId="23" xfId="0" applyNumberFormat="1" applyFont="1" applyFill="1" applyBorder="1" applyAlignment="1" applyProtection="1">
      <alignment vertical="top"/>
      <protection locked="0"/>
    </xf>
    <xf numFmtId="0" fontId="0" fillId="3" borderId="0" xfId="0" applyFill="1" applyAlignment="1" applyProtection="1">
      <alignment vertical="top"/>
      <protection locked="0"/>
    </xf>
    <xf numFmtId="0" fontId="0" fillId="3" borderId="0" xfId="0" applyFill="1" applyAlignment="1" applyProtection="1">
      <alignment horizontal="center" vertical="center"/>
      <protection locked="0"/>
    </xf>
    <xf numFmtId="0" fontId="0" fillId="0" borderId="0" xfId="0" applyFont="1" applyAlignment="1" applyProtection="1">
      <alignment horizontal="center" vertical="center"/>
      <protection locked="0"/>
    </xf>
    <xf numFmtId="0" fontId="9" fillId="0" borderId="0" xfId="0" applyFont="1" applyAlignment="1" applyProtection="1">
      <alignment vertical="center" wrapText="1"/>
    </xf>
    <xf numFmtId="0" fontId="0" fillId="0" borderId="0" xfId="0" applyFont="1" applyProtection="1"/>
    <xf numFmtId="0" fontId="14" fillId="6" borderId="17" xfId="0" applyFont="1" applyFill="1" applyBorder="1" applyAlignment="1" applyProtection="1">
      <alignment horizontal="center" vertical="center" wrapText="1"/>
      <protection locked="0"/>
    </xf>
    <xf numFmtId="0" fontId="7" fillId="0" borderId="19" xfId="0" applyFont="1" applyBorder="1" applyAlignment="1" applyProtection="1">
      <alignment horizontal="left"/>
      <protection locked="0"/>
    </xf>
    <xf numFmtId="0" fontId="7" fillId="0" borderId="27" xfId="0" applyFont="1" applyBorder="1" applyAlignment="1" applyProtection="1">
      <alignment horizontal="left"/>
      <protection locked="0"/>
    </xf>
    <xf numFmtId="0" fontId="7" fillId="0" borderId="18" xfId="0" applyFont="1" applyBorder="1" applyAlignment="1" applyProtection="1">
      <alignment horizontal="left"/>
      <protection locked="0"/>
    </xf>
    <xf numFmtId="0" fontId="16" fillId="0" borderId="17" xfId="0" applyFont="1" applyBorder="1" applyAlignment="1" applyProtection="1">
      <alignment horizontal="center"/>
      <protection locked="0"/>
    </xf>
    <xf numFmtId="0" fontId="14" fillId="2" borderId="17" xfId="0" applyFont="1" applyFill="1" applyBorder="1" applyAlignment="1" applyProtection="1">
      <alignment horizontal="center"/>
      <protection locked="0"/>
    </xf>
    <xf numFmtId="0" fontId="13" fillId="3" borderId="17" xfId="0" applyFont="1" applyFill="1" applyBorder="1" applyAlignment="1" applyProtection="1">
      <alignment horizontal="center"/>
      <protection locked="0"/>
    </xf>
    <xf numFmtId="0" fontId="14" fillId="2" borderId="19" xfId="0" applyFont="1" applyFill="1" applyBorder="1" applyAlignment="1" applyProtection="1">
      <alignment horizontal="left"/>
      <protection locked="0"/>
    </xf>
    <xf numFmtId="0" fontId="14" fillId="2" borderId="27" xfId="0" applyFont="1" applyFill="1" applyBorder="1" applyAlignment="1" applyProtection="1">
      <alignment horizontal="left"/>
      <protection locked="0"/>
    </xf>
    <xf numFmtId="0" fontId="14" fillId="2" borderId="18" xfId="0" applyFont="1" applyFill="1" applyBorder="1" applyAlignment="1" applyProtection="1">
      <alignment horizontal="left"/>
      <protection locked="0"/>
    </xf>
    <xf numFmtId="0" fontId="25" fillId="0" borderId="1" xfId="0" applyFont="1" applyBorder="1" applyAlignment="1" applyProtection="1">
      <alignment horizontal="center" wrapText="1"/>
      <protection locked="0"/>
    </xf>
    <xf numFmtId="0" fontId="25" fillId="0" borderId="2" xfId="0" applyFont="1" applyBorder="1" applyAlignment="1" applyProtection="1">
      <alignment horizontal="center" wrapText="1"/>
      <protection locked="0"/>
    </xf>
    <xf numFmtId="0" fontId="25" fillId="0" borderId="3" xfId="0" applyFont="1" applyBorder="1" applyAlignment="1" applyProtection="1">
      <alignment horizontal="center" wrapText="1"/>
      <protection locked="0"/>
    </xf>
    <xf numFmtId="2" fontId="4" fillId="2" borderId="1" xfId="3" applyNumberFormat="1" applyFont="1" applyFill="1" applyBorder="1" applyAlignment="1" applyProtection="1">
      <alignment horizontal="center" vertical="center"/>
      <protection locked="0"/>
    </xf>
    <xf numFmtId="2" fontId="4" fillId="2" borderId="2" xfId="3"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protection locked="0"/>
    </xf>
    <xf numFmtId="0" fontId="6" fillId="2" borderId="2" xfId="0" applyFont="1" applyFill="1" applyBorder="1" applyAlignment="1" applyProtection="1">
      <alignment horizontal="center"/>
      <protection locked="0"/>
    </xf>
    <xf numFmtId="0" fontId="6" fillId="2" borderId="3" xfId="0" applyFont="1" applyFill="1" applyBorder="1" applyAlignment="1" applyProtection="1">
      <alignment horizontal="center"/>
      <protection locked="0"/>
    </xf>
    <xf numFmtId="168" fontId="23" fillId="2" borderId="1" xfId="0" applyNumberFormat="1" applyFont="1" applyFill="1" applyBorder="1" applyAlignment="1" applyProtection="1">
      <alignment horizontal="left"/>
      <protection locked="0"/>
    </xf>
    <xf numFmtId="168" fontId="23" fillId="2" borderId="2" xfId="0" applyNumberFormat="1" applyFont="1" applyFill="1" applyBorder="1" applyAlignment="1" applyProtection="1">
      <alignment horizontal="left"/>
      <protection locked="0"/>
    </xf>
    <xf numFmtId="3" fontId="11" fillId="0" borderId="14" xfId="0" applyNumberFormat="1" applyFont="1" applyFill="1" applyBorder="1" applyAlignment="1" applyProtection="1">
      <alignment horizontal="left" vertical="center" wrapText="1"/>
      <protection locked="0"/>
    </xf>
    <xf numFmtId="3" fontId="11" fillId="0" borderId="15" xfId="0" applyNumberFormat="1" applyFont="1" applyFill="1" applyBorder="1" applyAlignment="1" applyProtection="1">
      <alignment horizontal="left" vertical="center" wrapText="1"/>
      <protection locked="0"/>
    </xf>
    <xf numFmtId="3" fontId="11" fillId="0" borderId="20" xfId="0" applyNumberFormat="1" applyFont="1" applyFill="1" applyBorder="1" applyAlignment="1" applyProtection="1">
      <alignment horizontal="left" vertical="center" wrapText="1"/>
      <protection locked="0"/>
    </xf>
    <xf numFmtId="3" fontId="11" fillId="0" borderId="11" xfId="0" applyNumberFormat="1" applyFont="1" applyFill="1" applyBorder="1" applyAlignment="1" applyProtection="1">
      <alignment horizontal="left" vertical="center" wrapText="1"/>
      <protection locked="0"/>
    </xf>
    <xf numFmtId="3" fontId="11" fillId="0" borderId="12" xfId="0" applyNumberFormat="1" applyFont="1" applyFill="1" applyBorder="1" applyAlignment="1" applyProtection="1">
      <alignment horizontal="left" vertical="center" wrapText="1"/>
      <protection locked="0"/>
    </xf>
    <xf numFmtId="3" fontId="11" fillId="0" borderId="21" xfId="0" applyNumberFormat="1" applyFont="1" applyFill="1" applyBorder="1" applyAlignment="1" applyProtection="1">
      <alignment horizontal="left" vertical="center" wrapText="1"/>
      <protection locked="0"/>
    </xf>
    <xf numFmtId="168" fontId="16" fillId="3" borderId="1" xfId="0" applyNumberFormat="1" applyFont="1" applyFill="1" applyBorder="1" applyAlignment="1" applyProtection="1">
      <alignment horizontal="center"/>
      <protection locked="0"/>
    </xf>
    <xf numFmtId="168" fontId="16" fillId="3" borderId="2" xfId="0" applyNumberFormat="1" applyFont="1" applyFill="1" applyBorder="1" applyAlignment="1" applyProtection="1">
      <alignment horizontal="center"/>
      <protection locked="0"/>
    </xf>
    <xf numFmtId="0" fontId="8" fillId="0" borderId="19" xfId="0" applyFont="1" applyBorder="1" applyAlignment="1" applyProtection="1">
      <alignment horizontal="center" wrapText="1"/>
      <protection locked="0"/>
    </xf>
    <xf numFmtId="0" fontId="8" fillId="0" borderId="18" xfId="0" applyFont="1" applyBorder="1" applyAlignment="1" applyProtection="1">
      <alignment horizontal="center" wrapText="1"/>
      <protection locked="0"/>
    </xf>
    <xf numFmtId="0" fontId="8" fillId="0" borderId="19"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0" fillId="0" borderId="0" xfId="0" applyAlignment="1">
      <alignment horizontal="left" vertical="center" wrapText="1"/>
    </xf>
    <xf numFmtId="0" fontId="0" fillId="0" borderId="0" xfId="0" applyAlignment="1">
      <alignment horizontal="left" wrapText="1"/>
    </xf>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cellXfs>
  <cellStyles count="6">
    <cellStyle name="Comma" xfId="1" builtinId="3"/>
    <cellStyle name="Comma 2" xfId="4"/>
    <cellStyle name="Comma 3" xfId="5"/>
    <cellStyle name="Normal" xfId="0" builtinId="0"/>
    <cellStyle name="Normal 2" xfId="3"/>
    <cellStyle name="Percent" xfId="2" builtinId="5"/>
  </cellStyles>
  <dxfs count="9">
    <dxf>
      <fill>
        <patternFill>
          <bgColor rgb="FFFEFE5E"/>
        </patternFill>
      </fill>
    </dxf>
    <dxf>
      <fill>
        <patternFill>
          <bgColor rgb="FFFEFE5E"/>
        </patternFill>
      </fill>
    </dxf>
    <dxf>
      <fill>
        <patternFill>
          <bgColor rgb="FFFEFE5E"/>
        </patternFill>
      </fill>
    </dxf>
    <dxf>
      <fill>
        <patternFill>
          <bgColor rgb="FFFEFE5E"/>
        </patternFill>
      </fill>
    </dxf>
    <dxf>
      <fill>
        <patternFill>
          <bgColor rgb="FFFEFE5E"/>
        </patternFill>
      </fill>
    </dxf>
    <dxf>
      <fill>
        <patternFill>
          <bgColor rgb="FFFEFE5E"/>
        </patternFill>
      </fill>
    </dxf>
    <dxf>
      <fill>
        <patternFill>
          <bgColor rgb="FFFEFE5E"/>
        </patternFill>
      </fill>
    </dxf>
    <dxf>
      <fill>
        <patternFill>
          <bgColor rgb="FFFEFE5E"/>
        </patternFill>
      </fill>
    </dxf>
    <dxf>
      <fill>
        <patternFill>
          <bgColor rgb="FFFEFE5E"/>
        </patternFill>
      </fill>
    </dxf>
  </dxfs>
  <tableStyles count="0" defaultTableStyle="TableStyleMedium9" defaultPivotStyle="PivotStyleLight16"/>
  <colors>
    <mruColors>
      <color rgb="FFF9CBCE"/>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N"/>
            </a:pPr>
            <a:r>
              <a:rPr lang="en-IN"/>
              <a:t>Insurance Requirement</a:t>
            </a:r>
          </a:p>
        </c:rich>
      </c:tx>
      <c:overlay val="0"/>
    </c:title>
    <c:autoTitleDeleted val="0"/>
    <c:plotArea>
      <c:layout/>
      <c:pieChart>
        <c:varyColors val="1"/>
        <c:ser>
          <c:idx val="0"/>
          <c:order val="0"/>
          <c:dLbls>
            <c:dLbl>
              <c:idx val="0"/>
              <c:layout>
                <c:manualLayout>
                  <c:x val="-0.18359116156992047"/>
                  <c:y val="7.5993785300197833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301-488C-B554-610B6BB17690}"/>
                </c:ext>
                <c:ext xmlns:c15="http://schemas.microsoft.com/office/drawing/2012/chart" uri="{CE6537A1-D6FC-4f65-9D91-7224C49458BB}"/>
              </c:extLst>
            </c:dLbl>
            <c:dLbl>
              <c:idx val="1"/>
              <c:layout>
                <c:manualLayout>
                  <c:x val="0.20499835195019275"/>
                  <c:y val="0.1241153879811840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301-488C-B554-610B6BB17690}"/>
                </c:ext>
                <c:ext xmlns:c15="http://schemas.microsoft.com/office/drawing/2012/chart" uri="{CE6537A1-D6FC-4f65-9D91-7224C49458BB}"/>
              </c:extLst>
            </c:dLbl>
            <c:dLbl>
              <c:idx val="2"/>
              <c:layout>
                <c:manualLayout>
                  <c:x val="5.8556181616905553E-2"/>
                  <c:y val="-0.21502594340906744"/>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301-488C-B554-610B6BB17690}"/>
                </c:ext>
                <c:ext xmlns:c15="http://schemas.microsoft.com/office/drawing/2012/chart" uri="{CE6537A1-D6FC-4f65-9D91-7224C49458BB}"/>
              </c:extLst>
            </c:dLbl>
            <c:spPr>
              <a:noFill/>
              <a:ln>
                <a:noFill/>
              </a:ln>
              <a:effectLst/>
            </c:spPr>
            <c:txPr>
              <a:bodyPr/>
              <a:lstStyle/>
              <a:p>
                <a:pPr>
                  <a:defRPr lang="en-IN"/>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Sheet3!$C$61:$C$63</c:f>
              <c:strCache>
                <c:ptCount val="3"/>
                <c:pt idx="0">
                  <c:v>Investment Assets</c:v>
                </c:pt>
                <c:pt idx="1">
                  <c:v>Existing Life Insurance</c:v>
                </c:pt>
                <c:pt idx="2">
                  <c:v>Aditional Requirement</c:v>
                </c:pt>
              </c:strCache>
            </c:strRef>
          </c:cat>
          <c:val>
            <c:numRef>
              <c:f>Sheet3!$D$61:$D$63</c:f>
              <c:numCache>
                <c:formatCode>_-* #,##0_-;\-* #,##0_-;_-* "-"??_-;_-@_-</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3-8301-488C-B554-610B6BB17690}"/>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N"/>
            </a:pPr>
            <a:r>
              <a:rPr lang="en-IN"/>
              <a:t>Insurance Requirement</a:t>
            </a:r>
          </a:p>
        </c:rich>
      </c:tx>
      <c:overlay val="0"/>
    </c:title>
    <c:autoTitleDeleted val="0"/>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Sheet3!$B$88:$B$91</c:f>
              <c:strCache>
                <c:ptCount val="4"/>
                <c:pt idx="0">
                  <c:v>Alternate Income</c:v>
                </c:pt>
                <c:pt idx="1">
                  <c:v>Investment Assets </c:v>
                </c:pt>
                <c:pt idx="2">
                  <c:v>Existing Life Insurance</c:v>
                </c:pt>
                <c:pt idx="3">
                  <c:v>Actual Requirement</c:v>
                </c:pt>
              </c:strCache>
            </c:strRef>
          </c:cat>
          <c:val>
            <c:numRef>
              <c:f>Sheet3!$C$88:$C$91</c:f>
              <c:numCache>
                <c:formatCode>"₹"\ #,##0;[Red]"₹"\ \-#,##0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A983-4C3F-A9E9-C6D7E1B09592}"/>
            </c:ext>
          </c:extLst>
        </c:ser>
        <c:dLbls>
          <c:showLegendKey val="0"/>
          <c:showVal val="0"/>
          <c:showCatName val="1"/>
          <c:showSerName val="0"/>
          <c:showPercent val="1"/>
          <c:showBubbleSize val="0"/>
          <c:showLeaderLines val="0"/>
        </c:dLbls>
        <c:firstSliceAng val="0"/>
      </c:pieChart>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N"/>
            </a:pPr>
            <a:r>
              <a:rPr lang="en-IN" sz="1800" b="1" i="0" baseline="0"/>
              <a:t>Insurance Requirement</a:t>
            </a:r>
            <a:endParaRPr lang="en-IN"/>
          </a:p>
        </c:rich>
      </c:tx>
      <c:overlay val="0"/>
    </c:title>
    <c:autoTitleDeleted val="0"/>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Sheet3!$H$88:$H$91</c:f>
              <c:strCache>
                <c:ptCount val="4"/>
                <c:pt idx="0">
                  <c:v>Alternate Income</c:v>
                </c:pt>
                <c:pt idx="1">
                  <c:v>Investment Assets </c:v>
                </c:pt>
                <c:pt idx="2">
                  <c:v>Existing Life Insurance</c:v>
                </c:pt>
                <c:pt idx="3">
                  <c:v>Actual Requirement</c:v>
                </c:pt>
              </c:strCache>
            </c:strRef>
          </c:cat>
          <c:val>
            <c:numRef>
              <c:f>Sheet3!$I$88:$I$91</c:f>
              <c:numCache>
                <c:formatCode>"₹"\ #,##0;[Red]"₹"\ \-#,##0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5AAB-4E82-9F58-A1A893D77FD9}"/>
            </c:ext>
          </c:extLst>
        </c:ser>
        <c:dLbls>
          <c:showLegendKey val="0"/>
          <c:showVal val="0"/>
          <c:showCatName val="1"/>
          <c:showSerName val="0"/>
          <c:showPercent val="1"/>
          <c:showBubbleSize val="0"/>
          <c:showLeaderLines val="0"/>
        </c:dLbls>
        <c:firstSliceAng val="0"/>
      </c:pieChart>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N"/>
            </a:pPr>
            <a:r>
              <a:rPr lang="en-IN"/>
              <a:t>Expense replacement requirement</a:t>
            </a:r>
          </a:p>
        </c:rich>
      </c:tx>
      <c:overlay val="0"/>
    </c:title>
    <c:autoTitleDeleted val="0"/>
    <c:plotArea>
      <c:layout/>
      <c:pieChart>
        <c:varyColors val="1"/>
        <c:ser>
          <c:idx val="1"/>
          <c:order val="1"/>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Sheet3!$H$84:$H$86</c:f>
              <c:strCache>
                <c:ptCount val="3"/>
                <c:pt idx="0">
                  <c:v>Outstanding Loans</c:v>
                </c:pt>
                <c:pt idx="1">
                  <c:v>Goal Funding (Today's Value)</c:v>
                </c:pt>
                <c:pt idx="2">
                  <c:v>Current Value of Future Expenses</c:v>
                </c:pt>
              </c:strCache>
            </c:strRef>
          </c:cat>
          <c:val>
            <c:numRef>
              <c:f>Sheet3!$I$84:$I$86</c:f>
              <c:numCache>
                <c:formatCode>"₹"\ #,##0;[Red]"₹"\ \-#,##0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BEC2-472D-BECF-10B6E1E58505}"/>
            </c:ext>
          </c:extLst>
        </c:ser>
        <c:ser>
          <c:idx val="2"/>
          <c:order val="2"/>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Sheet3!$B$84:$B$86</c:f>
              <c:strCache>
                <c:ptCount val="3"/>
                <c:pt idx="0">
                  <c:v>Outstanding Loans</c:v>
                </c:pt>
                <c:pt idx="1">
                  <c:v>Goal Funding (Today's Value)</c:v>
                </c:pt>
                <c:pt idx="2">
                  <c:v>Current Value of Future Expenses</c:v>
                </c:pt>
              </c:strCache>
            </c:strRef>
          </c:cat>
          <c:val>
            <c:numRef>
              <c:f>Sheet3!$C$84:$C$86</c:f>
              <c:numCache>
                <c:formatCode>"₹"\ #,##0;[Red]"₹"\ \-#,##0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1-BEC2-472D-BECF-10B6E1E58505}"/>
            </c:ext>
          </c:extLst>
        </c:ser>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Sheet3!$B$84:$B$86</c:f>
              <c:strCache>
                <c:ptCount val="3"/>
                <c:pt idx="0">
                  <c:v>Outstanding Loans</c:v>
                </c:pt>
                <c:pt idx="1">
                  <c:v>Goal Funding (Today's Value)</c:v>
                </c:pt>
                <c:pt idx="2">
                  <c:v>Current Value of Future Expenses</c:v>
                </c:pt>
              </c:strCache>
            </c:strRef>
          </c:cat>
          <c:val>
            <c:numRef>
              <c:f>Sheet3!$C$84:$C$86</c:f>
              <c:numCache>
                <c:formatCode>"₹"\ #,##0;[Red]"₹"\ \-#,##0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2-BEC2-472D-BECF-10B6E1E58505}"/>
            </c:ext>
          </c:extLst>
        </c:ser>
        <c:dLbls>
          <c:showLegendKey val="0"/>
          <c:showVal val="0"/>
          <c:showCatName val="1"/>
          <c:showSerName val="0"/>
          <c:showPercent val="1"/>
          <c:showBubbleSize val="0"/>
          <c:showLeaderLines val="0"/>
        </c:dLbls>
        <c:firstSliceAng val="0"/>
      </c:pieChart>
    </c:plotArea>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N"/>
            </a:pPr>
            <a:r>
              <a:rPr lang="en-IN"/>
              <a:t>Insurance Requirement</a:t>
            </a:r>
          </a:p>
        </c:rich>
      </c:tx>
      <c:layout>
        <c:manualLayout>
          <c:xMode val="edge"/>
          <c:yMode val="edge"/>
          <c:x val="2.9694570063649641E-2"/>
          <c:y val="1.7929913802292346E-2"/>
        </c:manualLayout>
      </c:layout>
      <c:overlay val="0"/>
    </c:title>
    <c:autoTitleDeleted val="0"/>
    <c:plotArea>
      <c:layout/>
      <c:pieChart>
        <c:varyColors val="1"/>
        <c:ser>
          <c:idx val="0"/>
          <c:order val="0"/>
          <c:dLbls>
            <c:dLbl>
              <c:idx val="0"/>
              <c:layout>
                <c:manualLayout>
                  <c:x val="6.1167566459633983E-2"/>
                  <c:y val="2.4804341580387811E-2"/>
                </c:manualLayout>
              </c:layout>
              <c:tx>
                <c:rich>
                  <a:bodyPr/>
                  <a:lstStyle/>
                  <a:p>
                    <a:r>
                      <a:rPr lang="en-US" sz="1050"/>
                      <a:t>Investment Assets
8%</a:t>
                    </a:r>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992F-40C2-941A-2F654DCEAED7}"/>
                </c:ext>
                <c:ext xmlns:c15="http://schemas.microsoft.com/office/drawing/2012/chart" uri="{CE6537A1-D6FC-4f65-9D91-7224C49458BB}"/>
              </c:extLst>
            </c:dLbl>
            <c:dLbl>
              <c:idx val="1"/>
              <c:layout>
                <c:manualLayout>
                  <c:x val="0.12805913333680971"/>
                  <c:y val="0.13218668895438337"/>
                </c:manualLayout>
              </c:layout>
              <c:tx>
                <c:rich>
                  <a:bodyPr/>
                  <a:lstStyle/>
                  <a:p>
                    <a:r>
                      <a:rPr lang="en-US" sz="1050"/>
                      <a:t>Existing Life Insurance
5%</a:t>
                    </a:r>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992F-40C2-941A-2F654DCEAED7}"/>
                </c:ext>
                <c:ext xmlns:c15="http://schemas.microsoft.com/office/drawing/2012/chart" uri="{CE6537A1-D6FC-4f65-9D91-7224C49458BB}"/>
              </c:extLst>
            </c:dLbl>
            <c:dLbl>
              <c:idx val="2"/>
              <c:layout>
                <c:manualLayout>
                  <c:x val="1.3373123583039584E-2"/>
                  <c:y val="-0.22116667696356609"/>
                </c:manualLayout>
              </c:layout>
              <c:tx>
                <c:rich>
                  <a:bodyPr/>
                  <a:lstStyle/>
                  <a:p>
                    <a:r>
                      <a:rPr lang="en-US" sz="1000"/>
                      <a:t>Aditional Requirement
87%</a:t>
                    </a:r>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992F-40C2-941A-2F654DCEAED7}"/>
                </c:ext>
                <c:ext xmlns:c15="http://schemas.microsoft.com/office/drawing/2012/chart" uri="{CE6537A1-D6FC-4f65-9D91-7224C49458BB}"/>
              </c:extLst>
            </c:dLbl>
            <c:spPr>
              <a:noFill/>
              <a:ln>
                <a:noFill/>
              </a:ln>
              <a:effectLst/>
            </c:spPr>
            <c:txPr>
              <a:bodyPr/>
              <a:lstStyle/>
              <a:p>
                <a:pPr>
                  <a:defRPr lang="en-IN"/>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Sheet3!$H$61:$H$63</c:f>
              <c:strCache>
                <c:ptCount val="3"/>
                <c:pt idx="0">
                  <c:v>Investment Assets</c:v>
                </c:pt>
                <c:pt idx="1">
                  <c:v>Existing Life Insurance</c:v>
                </c:pt>
                <c:pt idx="2">
                  <c:v>Aditional Requirement</c:v>
                </c:pt>
              </c:strCache>
            </c:strRef>
          </c:cat>
          <c:val>
            <c:numRef>
              <c:f>Sheet3!$I$61:$I$63</c:f>
              <c:numCache>
                <c:formatCode>_-* #,##0_-;\-* #,##0_-;_-* "-"??_-;_-@_-</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3-992F-40C2-941A-2F654DCEAED7}"/>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N"/>
            </a:pPr>
            <a:r>
              <a:rPr lang="en-IN"/>
              <a:t>Expense replacement requirement</a:t>
            </a:r>
          </a:p>
        </c:rich>
      </c:tx>
      <c:overlay val="0"/>
    </c:title>
    <c:autoTitleDeleted val="0"/>
    <c:plotArea>
      <c:layout/>
      <c:pieChart>
        <c:varyColors val="1"/>
        <c:ser>
          <c:idx val="0"/>
          <c:order val="0"/>
          <c:dLbls>
            <c:dLbl>
              <c:idx val="0"/>
              <c:layout>
                <c:manualLayout>
                  <c:x val="-0.25189073841339815"/>
                  <c:y val="0.11827087839394815"/>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2E90-4B19-BEA9-D1E395F63F3C}"/>
                </c:ext>
                <c:ext xmlns:c15="http://schemas.microsoft.com/office/drawing/2012/chart" uri="{CE6537A1-D6FC-4f65-9D91-7224C49458BB}"/>
              </c:extLst>
            </c:dLbl>
            <c:dLbl>
              <c:idx val="2"/>
              <c:layout>
                <c:manualLayout>
                  <c:x val="0.16823227064043728"/>
                  <c:y val="-0.15853774969831991"/>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2E90-4B19-BEA9-D1E395F63F3C}"/>
                </c:ext>
                <c:ext xmlns:c15="http://schemas.microsoft.com/office/drawing/2012/chart" uri="{CE6537A1-D6FC-4f65-9D91-7224C49458BB}"/>
              </c:extLst>
            </c:dLbl>
            <c:spPr>
              <a:noFill/>
              <a:ln>
                <a:noFill/>
              </a:ln>
              <a:effectLst/>
            </c:spPr>
            <c:txPr>
              <a:bodyPr/>
              <a:lstStyle/>
              <a:p>
                <a:pPr>
                  <a:defRPr lang="en-IN"/>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Sheet3!$B$84:$B$86</c:f>
              <c:strCache>
                <c:ptCount val="3"/>
                <c:pt idx="0">
                  <c:v>Outstanding Loans</c:v>
                </c:pt>
                <c:pt idx="1">
                  <c:v>Goal Funding (Today's Value)</c:v>
                </c:pt>
                <c:pt idx="2">
                  <c:v>Current Value of Future Expenses</c:v>
                </c:pt>
              </c:strCache>
            </c:strRef>
          </c:cat>
          <c:val>
            <c:numRef>
              <c:f>Sheet3!$C$84:$C$86</c:f>
              <c:numCache>
                <c:formatCode>"₹"\ #,##0;[Red]"₹"\ \-#,##0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2-2E90-4B19-BEA9-D1E395F63F3C}"/>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N"/>
            </a:pPr>
            <a:r>
              <a:rPr lang="en-IN"/>
              <a:t>Insurance Requirement</a:t>
            </a:r>
          </a:p>
        </c:rich>
      </c:tx>
      <c:overlay val="0"/>
    </c:title>
    <c:autoTitleDeleted val="0"/>
    <c:plotArea>
      <c:layout/>
      <c:pieChart>
        <c:varyColors val="1"/>
        <c:ser>
          <c:idx val="0"/>
          <c:order val="0"/>
          <c:dLbls>
            <c:dLbl>
              <c:idx val="1"/>
              <c:layout>
                <c:manualLayout>
                  <c:x val="0.33216581154205677"/>
                  <c:y val="0.15398865815348237"/>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BC5-4C47-8E6D-D4C497BB67B2}"/>
                </c:ext>
                <c:ext xmlns:c15="http://schemas.microsoft.com/office/drawing/2012/chart" uri="{CE6537A1-D6FC-4f65-9D91-7224C49458BB}"/>
              </c:extLst>
            </c:dLbl>
            <c:dLbl>
              <c:idx val="2"/>
              <c:layout>
                <c:manualLayout>
                  <c:x val="-0.42650077246650192"/>
                  <c:y val="6.5166319971904224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BC5-4C47-8E6D-D4C497BB67B2}"/>
                </c:ext>
                <c:ext xmlns:c15="http://schemas.microsoft.com/office/drawing/2012/chart" uri="{CE6537A1-D6FC-4f65-9D91-7224C49458BB}"/>
              </c:extLst>
            </c:dLbl>
            <c:spPr>
              <a:noFill/>
              <a:ln>
                <a:noFill/>
              </a:ln>
              <a:effectLst/>
            </c:spPr>
            <c:txPr>
              <a:bodyPr/>
              <a:lstStyle/>
              <a:p>
                <a:pPr>
                  <a:defRPr lang="en-IN"/>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Sheet3!$B$88:$B$91</c:f>
              <c:strCache>
                <c:ptCount val="4"/>
                <c:pt idx="0">
                  <c:v>Alternate Income</c:v>
                </c:pt>
                <c:pt idx="1">
                  <c:v>Investment Assets </c:v>
                </c:pt>
                <c:pt idx="2">
                  <c:v>Existing Life Insurance</c:v>
                </c:pt>
                <c:pt idx="3">
                  <c:v>Actual Requirement</c:v>
                </c:pt>
              </c:strCache>
            </c:strRef>
          </c:cat>
          <c:val>
            <c:numRef>
              <c:f>Sheet3!$C$88:$C$91</c:f>
              <c:numCache>
                <c:formatCode>"₹"\ #,##0;[Red]"₹"\ \-#,##0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2-8BC5-4C47-8E6D-D4C497BB67B2}"/>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N"/>
            </a:pPr>
            <a:r>
              <a:rPr lang="en-IN" sz="1800" b="1" i="0" baseline="0"/>
              <a:t>Insurance Requirement</a:t>
            </a:r>
            <a:endParaRPr lang="en-IN"/>
          </a:p>
        </c:rich>
      </c:tx>
      <c:overlay val="0"/>
    </c:title>
    <c:autoTitleDeleted val="0"/>
    <c:plotArea>
      <c:layout/>
      <c:pieChart>
        <c:varyColors val="1"/>
        <c:ser>
          <c:idx val="0"/>
          <c:order val="0"/>
          <c:dPt>
            <c:idx val="3"/>
            <c:bubble3D val="0"/>
            <c:explosion val="1"/>
            <c:extLst xmlns:c16r2="http://schemas.microsoft.com/office/drawing/2015/06/chart">
              <c:ext xmlns:c16="http://schemas.microsoft.com/office/drawing/2014/chart" uri="{C3380CC4-5D6E-409C-BE32-E72D297353CC}">
                <c16:uniqueId val="{00000000-22FE-4E78-A8BC-292F3203471B}"/>
              </c:ext>
            </c:extLst>
          </c:dPt>
          <c:dLbls>
            <c:dLbl>
              <c:idx val="1"/>
              <c:layout>
                <c:manualLayout>
                  <c:x val="2.7108716673573787E-3"/>
                  <c:y val="-0.2043369335372646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22FE-4E78-A8BC-292F3203471B}"/>
                </c:ext>
                <c:ext xmlns:c15="http://schemas.microsoft.com/office/drawing/2012/chart" uri="{CE6537A1-D6FC-4f65-9D91-7224C49458BB}"/>
              </c:extLst>
            </c:dLbl>
            <c:dLbl>
              <c:idx val="2"/>
              <c:layout>
                <c:manualLayout>
                  <c:x val="-8.4875811576184713E-3"/>
                  <c:y val="3.0559847745602206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22FE-4E78-A8BC-292F3203471B}"/>
                </c:ext>
                <c:ext xmlns:c15="http://schemas.microsoft.com/office/drawing/2012/chart" uri="{CE6537A1-D6FC-4f65-9D91-7224C49458BB}"/>
              </c:extLst>
            </c:dLbl>
            <c:spPr>
              <a:noFill/>
              <a:ln>
                <a:noFill/>
              </a:ln>
              <a:effectLst/>
            </c:spPr>
            <c:txPr>
              <a:bodyPr/>
              <a:lstStyle/>
              <a:p>
                <a:pPr>
                  <a:defRPr lang="en-IN"/>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Sheet3!$H$88:$H$91</c:f>
              <c:strCache>
                <c:ptCount val="4"/>
                <c:pt idx="0">
                  <c:v>Alternate Income</c:v>
                </c:pt>
                <c:pt idx="1">
                  <c:v>Investment Assets </c:v>
                </c:pt>
                <c:pt idx="2">
                  <c:v>Existing Life Insurance</c:v>
                </c:pt>
                <c:pt idx="3">
                  <c:v>Actual Requirement</c:v>
                </c:pt>
              </c:strCache>
            </c:strRef>
          </c:cat>
          <c:val>
            <c:numRef>
              <c:f>Sheet3!$I$88:$I$91</c:f>
              <c:numCache>
                <c:formatCode>"₹"\ #,##0;[Red]"₹"\ \-#,##0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3-22FE-4E78-A8BC-292F3203471B}"/>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N"/>
            </a:pPr>
            <a:r>
              <a:rPr lang="en-IN"/>
              <a:t>Expense replacement requirement</a:t>
            </a:r>
          </a:p>
        </c:rich>
      </c:tx>
      <c:overlay val="0"/>
    </c:title>
    <c:autoTitleDeleted val="0"/>
    <c:plotArea>
      <c:layout/>
      <c:pieChart>
        <c:varyColors val="1"/>
        <c:ser>
          <c:idx val="1"/>
          <c:order val="1"/>
          <c:dLbls>
            <c:dLbl>
              <c:idx val="0"/>
              <c:layout>
                <c:manualLayout>
                  <c:x val="0.15979363517060402"/>
                  <c:y val="7.3530183727034126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1915-450A-ADA5-B4B18259D363}"/>
                </c:ext>
                <c:ext xmlns:c15="http://schemas.microsoft.com/office/drawing/2012/chart" uri="{CE6537A1-D6FC-4f65-9D91-7224C49458BB}"/>
              </c:extLst>
            </c:dLbl>
            <c:dLbl>
              <c:idx val="1"/>
              <c:layout>
                <c:manualLayout>
                  <c:x val="8.3730096237970411E-2"/>
                  <c:y val="0.12890893846602547"/>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1915-450A-ADA5-B4B18259D363}"/>
                </c:ext>
                <c:ext xmlns:c15="http://schemas.microsoft.com/office/drawing/2012/chart" uri="{CE6537A1-D6FC-4f65-9D91-7224C49458BB}"/>
              </c:extLst>
            </c:dLbl>
            <c:dLbl>
              <c:idx val="2"/>
              <c:layout>
                <c:manualLayout>
                  <c:x val="0.16399880118791407"/>
                  <c:y val="-0.1918769216191166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1915-450A-ADA5-B4B18259D363}"/>
                </c:ext>
                <c:ext xmlns:c15="http://schemas.microsoft.com/office/drawing/2012/chart" uri="{CE6537A1-D6FC-4f65-9D91-7224C49458BB}"/>
              </c:extLst>
            </c:dLbl>
            <c:spPr>
              <a:noFill/>
              <a:ln>
                <a:noFill/>
              </a:ln>
              <a:effectLst/>
            </c:spPr>
            <c:txPr>
              <a:bodyPr/>
              <a:lstStyle/>
              <a:p>
                <a:pPr>
                  <a:defRPr lang="en-IN"/>
                </a:pPr>
                <a:endParaRPr lang="en-US"/>
              </a:p>
            </c:tx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Sheet3!$H$84:$H$86</c:f>
              <c:strCache>
                <c:ptCount val="3"/>
                <c:pt idx="0">
                  <c:v>Outstanding Loans</c:v>
                </c:pt>
                <c:pt idx="1">
                  <c:v>Goal Funding (Today's Value)</c:v>
                </c:pt>
                <c:pt idx="2">
                  <c:v>Current Value of Future Expenses</c:v>
                </c:pt>
              </c:strCache>
            </c:strRef>
          </c:cat>
          <c:val>
            <c:numRef>
              <c:f>Sheet3!$I$84:$I$86</c:f>
              <c:numCache>
                <c:formatCode>"₹"\ #,##0;[Red]"₹"\ \-#,##0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3-1915-450A-ADA5-B4B18259D363}"/>
            </c:ext>
          </c:extLst>
        </c:ser>
        <c:ser>
          <c:idx val="2"/>
          <c:order val="2"/>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Sheet3!$B$84:$B$86</c:f>
              <c:strCache>
                <c:ptCount val="3"/>
                <c:pt idx="0">
                  <c:v>Outstanding Loans</c:v>
                </c:pt>
                <c:pt idx="1">
                  <c:v>Goal Funding (Today's Value)</c:v>
                </c:pt>
                <c:pt idx="2">
                  <c:v>Current Value of Future Expenses</c:v>
                </c:pt>
              </c:strCache>
            </c:strRef>
          </c:cat>
          <c:val>
            <c:numRef>
              <c:f>Sheet3!$C$84:$C$86</c:f>
              <c:numCache>
                <c:formatCode>"₹"\ #,##0;[Red]"₹"\ \-#,##0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4-1915-450A-ADA5-B4B18259D363}"/>
            </c:ext>
          </c:extLst>
        </c:ser>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Sheet3!$B$84:$B$86</c:f>
              <c:strCache>
                <c:ptCount val="3"/>
                <c:pt idx="0">
                  <c:v>Outstanding Loans</c:v>
                </c:pt>
                <c:pt idx="1">
                  <c:v>Goal Funding (Today's Value)</c:v>
                </c:pt>
                <c:pt idx="2">
                  <c:v>Current Value of Future Expenses</c:v>
                </c:pt>
              </c:strCache>
            </c:strRef>
          </c:cat>
          <c:val>
            <c:numRef>
              <c:f>Sheet3!$C$84:$C$86</c:f>
              <c:numCache>
                <c:formatCode>"₹"\ #,##0;[Red]"₹"\ \-#,##0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5-1915-450A-ADA5-B4B18259D363}"/>
            </c:ext>
          </c:extLst>
        </c:ser>
        <c:dLbls>
          <c:showLegendKey val="0"/>
          <c:showVal val="0"/>
          <c:showCatName val="1"/>
          <c:showSerName val="0"/>
          <c:showPercent val="1"/>
          <c:showBubbleSize val="0"/>
          <c:showLeaderLines val="0"/>
        </c:dLbls>
        <c:firstSliceAng val="0"/>
      </c:pieChart>
    </c:plotArea>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N"/>
            </a:pPr>
            <a:r>
              <a:rPr lang="en-IN"/>
              <a:t>Insurance Requirement</a:t>
            </a:r>
          </a:p>
        </c:rich>
      </c:tx>
      <c:overlay val="0"/>
    </c:title>
    <c:autoTitleDeleted val="0"/>
    <c:plotArea>
      <c:layout/>
      <c:pieChart>
        <c:varyColors val="1"/>
        <c:ser>
          <c:idx val="0"/>
          <c:order val="0"/>
          <c:dLbls>
            <c:dLbl>
              <c:idx val="1"/>
              <c:layout>
                <c:manualLayout>
                  <c:x val="1.8951771653543333E-2"/>
                  <c:y val="0.1241156313794111"/>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9F90-49F5-8861-87B9D29070A9}"/>
                </c:ext>
                <c:ext xmlns:c15="http://schemas.microsoft.com/office/drawing/2012/chart" uri="{CE6537A1-D6FC-4f65-9D91-7224C49458BB}"/>
              </c:extLst>
            </c:dLbl>
            <c:dLbl>
              <c:idx val="2"/>
              <c:layout>
                <c:manualLayout>
                  <c:x val="0.15961800087489109"/>
                  <c:y val="-0.1867559784193645"/>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9F90-49F5-8861-87B9D29070A9}"/>
                </c:ext>
                <c:ext xmlns:c15="http://schemas.microsoft.com/office/drawing/2012/chart" uri="{CE6537A1-D6FC-4f65-9D91-7224C49458BB}"/>
              </c:extLst>
            </c:dLbl>
            <c:spPr>
              <a:noFill/>
              <a:ln>
                <a:noFill/>
              </a:ln>
              <a:effectLst/>
            </c:spPr>
            <c:txPr>
              <a:bodyPr/>
              <a:lstStyle/>
              <a:p>
                <a:pPr>
                  <a:defRPr lang="en-IN"/>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Sheet3!$C$61:$C$63</c:f>
              <c:strCache>
                <c:ptCount val="3"/>
                <c:pt idx="0">
                  <c:v>Investment Assets</c:v>
                </c:pt>
                <c:pt idx="1">
                  <c:v>Existing Life Insurance</c:v>
                </c:pt>
                <c:pt idx="2">
                  <c:v>Aditional Requirement</c:v>
                </c:pt>
              </c:strCache>
            </c:strRef>
          </c:cat>
          <c:val>
            <c:numRef>
              <c:f>Sheet3!$D$61:$D$63</c:f>
              <c:numCache>
                <c:formatCode>_-* #,##0_-;\-* #,##0_-;_-* "-"??_-;_-@_-</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2-9F90-49F5-8861-87B9D29070A9}"/>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N"/>
            </a:pPr>
            <a:r>
              <a:rPr lang="en-IN"/>
              <a:t>Insurance Requirement</a:t>
            </a:r>
          </a:p>
        </c:rich>
      </c:tx>
      <c:layout>
        <c:manualLayout>
          <c:xMode val="edge"/>
          <c:yMode val="edge"/>
          <c:x val="0.30813457092697882"/>
          <c:y val="0"/>
        </c:manualLayout>
      </c:layout>
      <c:overlay val="0"/>
    </c:title>
    <c:autoTitleDeleted val="0"/>
    <c:plotArea>
      <c:layout/>
      <c:pieChart>
        <c:varyColors val="1"/>
        <c:ser>
          <c:idx val="0"/>
          <c:order val="0"/>
          <c:explosion val="24"/>
          <c:dLbls>
            <c:dLbl>
              <c:idx val="0"/>
              <c:layout>
                <c:manualLayout>
                  <c:x val="-0.35582809930859888"/>
                  <c:y val="4.1480247661349966E-2"/>
                </c:manualLayout>
              </c:layout>
              <c:tx>
                <c:rich>
                  <a:bodyPr/>
                  <a:lstStyle/>
                  <a:p>
                    <a:r>
                      <a:rPr lang="en-US" sz="1050"/>
                      <a:t>Investment Assets
8%</a:t>
                    </a:r>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6C8-4672-A8C4-4115EB5EEF41}"/>
                </c:ext>
                <c:ext xmlns:c15="http://schemas.microsoft.com/office/drawing/2012/chart" uri="{CE6537A1-D6FC-4f65-9D91-7224C49458BB}"/>
              </c:extLst>
            </c:dLbl>
            <c:dLbl>
              <c:idx val="1"/>
              <c:layout>
                <c:manualLayout>
                  <c:x val="0.12805913333680971"/>
                  <c:y val="0.13218668895438337"/>
                </c:manualLayout>
              </c:layout>
              <c:tx>
                <c:rich>
                  <a:bodyPr/>
                  <a:lstStyle/>
                  <a:p>
                    <a:r>
                      <a:rPr lang="en-US" sz="1050"/>
                      <a:t>Existing Life Insurance
5%</a:t>
                    </a:r>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6C8-4672-A8C4-4115EB5EEF41}"/>
                </c:ext>
                <c:ext xmlns:c15="http://schemas.microsoft.com/office/drawing/2012/chart" uri="{CE6537A1-D6FC-4f65-9D91-7224C49458BB}"/>
              </c:extLst>
            </c:dLbl>
            <c:dLbl>
              <c:idx val="2"/>
              <c:layout>
                <c:manualLayout>
                  <c:x val="0.10079035650345047"/>
                  <c:y val="-0.23327732078182989"/>
                </c:manualLayout>
              </c:layout>
              <c:tx>
                <c:rich>
                  <a:bodyPr/>
                  <a:lstStyle/>
                  <a:p>
                    <a:r>
                      <a:rPr lang="en-US" sz="1200"/>
                      <a:t>Aditional Requirement
87%</a:t>
                    </a:r>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6C8-4672-A8C4-4115EB5EEF41}"/>
                </c:ext>
                <c:ext xmlns:c15="http://schemas.microsoft.com/office/drawing/2012/chart" uri="{CE6537A1-D6FC-4f65-9D91-7224C49458BB}"/>
              </c:extLst>
            </c:dLbl>
            <c:spPr>
              <a:noFill/>
              <a:ln>
                <a:noFill/>
              </a:ln>
              <a:effectLst/>
            </c:spPr>
            <c:txPr>
              <a:bodyPr/>
              <a:lstStyle/>
              <a:p>
                <a:pPr>
                  <a:defRPr lang="en-IN"/>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Sheet3!$H$61:$H$63</c:f>
              <c:strCache>
                <c:ptCount val="3"/>
                <c:pt idx="0">
                  <c:v>Investment Assets</c:v>
                </c:pt>
                <c:pt idx="1">
                  <c:v>Existing Life Insurance</c:v>
                </c:pt>
                <c:pt idx="2">
                  <c:v>Aditional Requirement</c:v>
                </c:pt>
              </c:strCache>
            </c:strRef>
          </c:cat>
          <c:val>
            <c:numRef>
              <c:f>Sheet3!$I$61:$I$63</c:f>
              <c:numCache>
                <c:formatCode>_-* #,##0_-;\-* #,##0_-;_-* "-"??_-;_-@_-</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3-36C8-4672-A8C4-4115EB5EEF41}"/>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N"/>
            </a:pPr>
            <a:r>
              <a:rPr lang="en-IN"/>
              <a:t>Expense replacement requirement</a:t>
            </a:r>
          </a:p>
        </c:rich>
      </c:tx>
      <c:overlay val="0"/>
    </c:title>
    <c:autoTitleDeleted val="0"/>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Sheet3!$B$84:$B$86</c:f>
              <c:strCache>
                <c:ptCount val="3"/>
                <c:pt idx="0">
                  <c:v>Outstanding Loans</c:v>
                </c:pt>
                <c:pt idx="1">
                  <c:v>Goal Funding (Today's Value)</c:v>
                </c:pt>
                <c:pt idx="2">
                  <c:v>Current Value of Future Expenses</c:v>
                </c:pt>
              </c:strCache>
            </c:strRef>
          </c:cat>
          <c:val>
            <c:numRef>
              <c:f>Sheet3!$C$84:$C$86</c:f>
              <c:numCache>
                <c:formatCode>"₹"\ #,##0;[Red]"₹"\ \-#,##0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A3BD-4989-AB10-751E1A7B8EEA}"/>
            </c:ext>
          </c:extLst>
        </c:ser>
        <c:dLbls>
          <c:showLegendKey val="0"/>
          <c:showVal val="0"/>
          <c:showCatName val="1"/>
          <c:showSerName val="0"/>
          <c:showPercent val="1"/>
          <c:showBubbleSize val="0"/>
          <c:showLeaderLines val="0"/>
        </c:dLbls>
        <c:firstSliceAng val="0"/>
      </c:pieChart>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jpeg"/><Relationship Id="rId5" Type="http://schemas.openxmlformats.org/officeDocument/2006/relationships/chart" Target="../charts/chart6.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1</xdr:col>
      <xdr:colOff>106016</xdr:colOff>
      <xdr:row>0</xdr:row>
      <xdr:rowOff>57150</xdr:rowOff>
    </xdr:from>
    <xdr:to>
      <xdr:col>1</xdr:col>
      <xdr:colOff>1220441</xdr:colOff>
      <xdr:row>2</xdr:row>
      <xdr:rowOff>47625</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4641" y="57150"/>
          <a:ext cx="1114425" cy="371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113521</xdr:colOff>
      <xdr:row>0</xdr:row>
      <xdr:rowOff>96116</xdr:rowOff>
    </xdr:from>
    <xdr:to>
      <xdr:col>2</xdr:col>
      <xdr:colOff>275446</xdr:colOff>
      <xdr:row>2</xdr:row>
      <xdr:rowOff>86591</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4709" y="96116"/>
          <a:ext cx="1114425" cy="371475"/>
        </a:xfrm>
        <a:prstGeom prst="rect">
          <a:avLst/>
        </a:prstGeom>
      </xdr:spPr>
    </xdr:pic>
    <xdr:clientData/>
  </xdr:twoCellAnchor>
  <xdr:twoCellAnchor>
    <xdr:from>
      <xdr:col>0</xdr:col>
      <xdr:colOff>588818</xdr:colOff>
      <xdr:row>9</xdr:row>
      <xdr:rowOff>121227</xdr:rowOff>
    </xdr:from>
    <xdr:to>
      <xdr:col>5</xdr:col>
      <xdr:colOff>8659</xdr:colOff>
      <xdr:row>21</xdr:row>
      <xdr:rowOff>129887</xdr:rowOff>
    </xdr:to>
    <xdr:graphicFrame macro="">
      <xdr:nvGraphicFramePr>
        <xdr:cNvPr id="5" name="Chart 4">
          <a:extLst>
            <a:ext uri="{FF2B5EF4-FFF2-40B4-BE49-F238E27FC236}">
              <a16:creationId xmlns:a16="http://schemas.microsoft.com/office/drawing/2014/main" xmlns=""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xdr:row>
      <xdr:rowOff>138546</xdr:rowOff>
    </xdr:from>
    <xdr:to>
      <xdr:col>10</xdr:col>
      <xdr:colOff>17319</xdr:colOff>
      <xdr:row>21</xdr:row>
      <xdr:rowOff>95250</xdr:rowOff>
    </xdr:to>
    <xdr:graphicFrame macro="">
      <xdr:nvGraphicFramePr>
        <xdr:cNvPr id="6" name="Chart 5">
          <a:extLst>
            <a:ext uri="{FF2B5EF4-FFF2-40B4-BE49-F238E27FC236}">
              <a16:creationId xmlns:a16="http://schemas.microsoft.com/office/drawing/2014/main" xmlns=""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141951</xdr:colOff>
      <xdr:row>0</xdr:row>
      <xdr:rowOff>117474</xdr:rowOff>
    </xdr:from>
    <xdr:to>
      <xdr:col>1</xdr:col>
      <xdr:colOff>1256376</xdr:colOff>
      <xdr:row>2</xdr:row>
      <xdr:rowOff>107949</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514" y="117474"/>
          <a:ext cx="1114425" cy="371475"/>
        </a:xfrm>
        <a:prstGeom prst="rect">
          <a:avLst/>
        </a:prstGeom>
      </xdr:spPr>
    </xdr:pic>
    <xdr:clientData/>
  </xdr:twoCellAnchor>
  <xdr:twoCellAnchor>
    <xdr:from>
      <xdr:col>0</xdr:col>
      <xdr:colOff>182562</xdr:colOff>
      <xdr:row>16</xdr:row>
      <xdr:rowOff>0</xdr:rowOff>
    </xdr:from>
    <xdr:to>
      <xdr:col>3</xdr:col>
      <xdr:colOff>15874</xdr:colOff>
      <xdr:row>30</xdr:row>
      <xdr:rowOff>119062</xdr:rowOff>
    </xdr:to>
    <xdr:graphicFrame macro="">
      <xdr:nvGraphicFramePr>
        <xdr:cNvPr id="3" name="Chart 2">
          <a:extLst>
            <a:ext uri="{FF2B5EF4-FFF2-40B4-BE49-F238E27FC236}">
              <a16:creationId xmlns:a16="http://schemas.microsoft.com/office/drawing/2014/main" xmlns=""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39687</xdr:colOff>
      <xdr:row>32</xdr:row>
      <xdr:rowOff>134937</xdr:rowOff>
    </xdr:from>
    <xdr:to>
      <xdr:col>3</xdr:col>
      <xdr:colOff>15875</xdr:colOff>
      <xdr:row>48</xdr:row>
      <xdr:rowOff>150812</xdr:rowOff>
    </xdr:to>
    <xdr:graphicFrame macro="">
      <xdr:nvGraphicFramePr>
        <xdr:cNvPr id="4" name="Chart 3">
          <a:extLst>
            <a:ext uri="{FF2B5EF4-FFF2-40B4-BE49-F238E27FC236}">
              <a16:creationId xmlns:a16="http://schemas.microsoft.com/office/drawing/2014/main" xmlns=""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55563</xdr:colOff>
      <xdr:row>33</xdr:row>
      <xdr:rowOff>0</xdr:rowOff>
    </xdr:from>
    <xdr:to>
      <xdr:col>6</xdr:col>
      <xdr:colOff>134938</xdr:colOff>
      <xdr:row>49</xdr:row>
      <xdr:rowOff>7938</xdr:rowOff>
    </xdr:to>
    <xdr:graphicFrame macro="">
      <xdr:nvGraphicFramePr>
        <xdr:cNvPr id="5" name="Chart 4">
          <a:extLst>
            <a:ext uri="{FF2B5EF4-FFF2-40B4-BE49-F238E27FC236}">
              <a16:creationId xmlns:a16="http://schemas.microsoft.com/office/drawing/2014/main" xmlns=""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16</xdr:row>
      <xdr:rowOff>0</xdr:rowOff>
    </xdr:from>
    <xdr:to>
      <xdr:col>6</xdr:col>
      <xdr:colOff>142875</xdr:colOff>
      <xdr:row>30</xdr:row>
      <xdr:rowOff>119062</xdr:rowOff>
    </xdr:to>
    <xdr:graphicFrame macro="">
      <xdr:nvGraphicFramePr>
        <xdr:cNvPr id="6" name="Chart 5">
          <a:extLst>
            <a:ext uri="{FF2B5EF4-FFF2-40B4-BE49-F238E27FC236}">
              <a16:creationId xmlns:a16="http://schemas.microsoft.com/office/drawing/2014/main" xmlns=""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117041</xdr:colOff>
      <xdr:row>0</xdr:row>
      <xdr:rowOff>0</xdr:rowOff>
    </xdr:from>
    <xdr:to>
      <xdr:col>3</xdr:col>
      <xdr:colOff>6823</xdr:colOff>
      <xdr:row>1</xdr:row>
      <xdr:rowOff>180975</xdr:rowOff>
    </xdr:to>
    <xdr:pic>
      <xdr:nvPicPr>
        <xdr:cNvPr id="2" name="Picture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5577" y="0"/>
          <a:ext cx="1114425" cy="371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65</xdr:row>
      <xdr:rowOff>76200</xdr:rowOff>
    </xdr:from>
    <xdr:to>
      <xdr:col>5</xdr:col>
      <xdr:colOff>219075</xdr:colOff>
      <xdr:row>79</xdr:row>
      <xdr:rowOff>152400</xdr:rowOff>
    </xdr:to>
    <xdr:graphicFrame macro="">
      <xdr:nvGraphicFramePr>
        <xdr:cNvPr id="3" name="Chart 2">
          <a:extLst>
            <a:ext uri="{FF2B5EF4-FFF2-40B4-BE49-F238E27FC236}">
              <a16:creationId xmlns:a16="http://schemas.microsoft.com/office/drawing/2014/main" xmlns=""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64</xdr:row>
      <xdr:rowOff>95250</xdr:rowOff>
    </xdr:from>
    <xdr:to>
      <xdr:col>12</xdr:col>
      <xdr:colOff>123825</xdr:colOff>
      <xdr:row>80</xdr:row>
      <xdr:rowOff>19050</xdr:rowOff>
    </xdr:to>
    <xdr:graphicFrame macro="">
      <xdr:nvGraphicFramePr>
        <xdr:cNvPr id="6" name="Chart 5">
          <a:extLst>
            <a:ext uri="{FF2B5EF4-FFF2-40B4-BE49-F238E27FC236}">
              <a16:creationId xmlns:a16="http://schemas.microsoft.com/office/drawing/2014/main" xmlns=""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93</xdr:row>
      <xdr:rowOff>66675</xdr:rowOff>
    </xdr:from>
    <xdr:to>
      <xdr:col>4</xdr:col>
      <xdr:colOff>1047750</xdr:colOff>
      <xdr:row>107</xdr:row>
      <xdr:rowOff>142875</xdr:rowOff>
    </xdr:to>
    <xdr:graphicFrame macro="">
      <xdr:nvGraphicFramePr>
        <xdr:cNvPr id="8" name="Chart 7">
          <a:extLst>
            <a:ext uri="{FF2B5EF4-FFF2-40B4-BE49-F238E27FC236}">
              <a16:creationId xmlns:a16="http://schemas.microsoft.com/office/drawing/2014/main" xmlns="" id="{00000000-0008-0000-04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504825</xdr:colOff>
      <xdr:row>103</xdr:row>
      <xdr:rowOff>133350</xdr:rowOff>
    </xdr:from>
    <xdr:to>
      <xdr:col>5</xdr:col>
      <xdr:colOff>314325</xdr:colOff>
      <xdr:row>111</xdr:row>
      <xdr:rowOff>19050</xdr:rowOff>
    </xdr:to>
    <xdr:graphicFrame macro="">
      <xdr:nvGraphicFramePr>
        <xdr:cNvPr id="9" name="Chart 8">
          <a:extLst>
            <a:ext uri="{FF2B5EF4-FFF2-40B4-BE49-F238E27FC236}">
              <a16:creationId xmlns:a16="http://schemas.microsoft.com/office/drawing/2014/main" xmlns="" id="{00000000-0008-0000-04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133350</xdr:colOff>
      <xdr:row>102</xdr:row>
      <xdr:rowOff>0</xdr:rowOff>
    </xdr:from>
    <xdr:to>
      <xdr:col>10</xdr:col>
      <xdr:colOff>152400</xdr:colOff>
      <xdr:row>116</xdr:row>
      <xdr:rowOff>76200</xdr:rowOff>
    </xdr:to>
    <xdr:graphicFrame macro="">
      <xdr:nvGraphicFramePr>
        <xdr:cNvPr id="10" name="Chart 9">
          <a:extLst>
            <a:ext uri="{FF2B5EF4-FFF2-40B4-BE49-F238E27FC236}">
              <a16:creationId xmlns:a16="http://schemas.microsoft.com/office/drawing/2014/main" xmlns="" id="{00000000-0008-0000-04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57150</xdr:colOff>
      <xdr:row>93</xdr:row>
      <xdr:rowOff>76200</xdr:rowOff>
    </xdr:from>
    <xdr:to>
      <xdr:col>9</xdr:col>
      <xdr:colOff>600075</xdr:colOff>
      <xdr:row>107</xdr:row>
      <xdr:rowOff>152400</xdr:rowOff>
    </xdr:to>
    <xdr:graphicFrame macro="">
      <xdr:nvGraphicFramePr>
        <xdr:cNvPr id="11" name="Chart 10">
          <a:extLst>
            <a:ext uri="{FF2B5EF4-FFF2-40B4-BE49-F238E27FC236}">
              <a16:creationId xmlns:a16="http://schemas.microsoft.com/office/drawing/2014/main" xmlns="" id="{00000000-0008-0000-04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I55"/>
  <sheetViews>
    <sheetView showGridLines="0" tabSelected="1" zoomScale="140" zoomScaleNormal="140" workbookViewId="0">
      <selection activeCell="C2" sqref="C2"/>
    </sheetView>
  </sheetViews>
  <sheetFormatPr defaultColWidth="9.140625" defaultRowHeight="15" x14ac:dyDescent="0.25"/>
  <cols>
    <col min="1" max="1" width="6.42578125" style="67" customWidth="1"/>
    <col min="2" max="2" width="33.140625" style="67" customWidth="1"/>
    <col min="3" max="3" width="16.42578125" style="67" customWidth="1"/>
    <col min="4" max="4" width="12.5703125" style="67" hidden="1" customWidth="1"/>
    <col min="5" max="5" width="16.5703125" style="67" customWidth="1"/>
    <col min="6" max="6" width="1.85546875" style="67" hidden="1" customWidth="1"/>
    <col min="7" max="16384" width="9.140625" style="67"/>
  </cols>
  <sheetData>
    <row r="3" spans="2:6" ht="9" customHeight="1" x14ac:dyDescent="0.25"/>
    <row r="4" spans="2:6" ht="18.75" x14ac:dyDescent="0.3">
      <c r="B4" s="136" t="s">
        <v>79</v>
      </c>
      <c r="C4" s="137"/>
      <c r="D4" s="137"/>
      <c r="E4" s="138"/>
      <c r="F4" s="68"/>
    </row>
    <row r="5" spans="2:6" x14ac:dyDescent="0.25">
      <c r="B5" s="69" t="s">
        <v>31</v>
      </c>
      <c r="C5" s="140" t="s">
        <v>50</v>
      </c>
      <c r="D5" s="140"/>
      <c r="E5" s="140" t="s">
        <v>51</v>
      </c>
      <c r="F5" s="140"/>
    </row>
    <row r="6" spans="2:6" ht="18.75" x14ac:dyDescent="0.3">
      <c r="B6" s="70" t="s">
        <v>1</v>
      </c>
      <c r="C6" s="141" t="s">
        <v>76</v>
      </c>
      <c r="D6" s="141"/>
      <c r="E6" s="141" t="s">
        <v>76</v>
      </c>
      <c r="F6" s="141"/>
    </row>
    <row r="7" spans="2:6" x14ac:dyDescent="0.25">
      <c r="B7" s="71" t="s">
        <v>2</v>
      </c>
      <c r="C7" s="72"/>
      <c r="D7" s="73" t="s">
        <v>49</v>
      </c>
      <c r="E7" s="72"/>
      <c r="F7" s="73" t="s">
        <v>49</v>
      </c>
    </row>
    <row r="8" spans="2:6" x14ac:dyDescent="0.25">
      <c r="B8" s="71" t="s">
        <v>3</v>
      </c>
      <c r="C8" s="72"/>
      <c r="D8" s="73" t="s">
        <v>49</v>
      </c>
      <c r="E8" s="72"/>
      <c r="F8" s="73" t="s">
        <v>49</v>
      </c>
    </row>
    <row r="9" spans="2:6" hidden="1" x14ac:dyDescent="0.25">
      <c r="B9" s="74" t="s">
        <v>9</v>
      </c>
      <c r="C9" s="75"/>
      <c r="D9" s="73">
        <f>C8-C7</f>
        <v>0</v>
      </c>
      <c r="E9" s="75"/>
      <c r="F9" s="73">
        <f>E8-E7</f>
        <v>0</v>
      </c>
    </row>
    <row r="10" spans="2:6" x14ac:dyDescent="0.25">
      <c r="B10" s="72" t="s">
        <v>32</v>
      </c>
      <c r="C10" s="75"/>
      <c r="D10" s="73" t="s">
        <v>49</v>
      </c>
      <c r="E10" s="75"/>
      <c r="F10" s="73" t="s">
        <v>49</v>
      </c>
    </row>
    <row r="11" spans="2:6" hidden="1" x14ac:dyDescent="0.25">
      <c r="B11" s="72" t="s">
        <v>34</v>
      </c>
      <c r="C11" s="75"/>
      <c r="D11" s="73">
        <f>C10-C7</f>
        <v>0</v>
      </c>
      <c r="E11" s="75"/>
      <c r="F11" s="73">
        <f>E10-E7</f>
        <v>0</v>
      </c>
    </row>
    <row r="12" spans="2:6" x14ac:dyDescent="0.25">
      <c r="B12" s="71" t="s">
        <v>4</v>
      </c>
      <c r="C12" s="76"/>
      <c r="D12" s="77" t="s">
        <v>49</v>
      </c>
      <c r="E12" s="76"/>
      <c r="F12" s="77" t="s">
        <v>49</v>
      </c>
    </row>
    <row r="13" spans="2:6" x14ac:dyDescent="0.25">
      <c r="B13" s="71" t="s">
        <v>59</v>
      </c>
      <c r="C13" s="76"/>
      <c r="D13" s="77" t="s">
        <v>49</v>
      </c>
      <c r="E13" s="76"/>
      <c r="F13" s="77" t="s">
        <v>49</v>
      </c>
    </row>
    <row r="14" spans="2:6" hidden="1" x14ac:dyDescent="0.25">
      <c r="B14" s="74" t="s">
        <v>28</v>
      </c>
      <c r="C14" s="78"/>
      <c r="D14" s="77">
        <f>C12-C13</f>
        <v>0</v>
      </c>
      <c r="E14" s="78"/>
      <c r="F14" s="77">
        <f>E12-E13</f>
        <v>0</v>
      </c>
    </row>
    <row r="15" spans="2:6" hidden="1" x14ac:dyDescent="0.25">
      <c r="B15" s="74" t="s">
        <v>29</v>
      </c>
      <c r="C15" s="78"/>
      <c r="D15" s="77">
        <f>D14*12</f>
        <v>0</v>
      </c>
      <c r="E15" s="78"/>
      <c r="F15" s="77">
        <f>F14*12</f>
        <v>0</v>
      </c>
    </row>
    <row r="16" spans="2:6" x14ac:dyDescent="0.25">
      <c r="B16" s="72" t="s">
        <v>30</v>
      </c>
      <c r="C16" s="79"/>
      <c r="D16" s="77" t="s">
        <v>49</v>
      </c>
      <c r="E16" s="79"/>
      <c r="F16" s="77" t="s">
        <v>49</v>
      </c>
    </row>
    <row r="17" spans="2:6" x14ac:dyDescent="0.25">
      <c r="B17" s="42" t="s">
        <v>60</v>
      </c>
      <c r="C17" s="43"/>
      <c r="D17" s="68"/>
      <c r="E17" s="43"/>
      <c r="F17" s="68"/>
    </row>
    <row r="18" spans="2:6" x14ac:dyDescent="0.25">
      <c r="B18" s="71" t="s">
        <v>36</v>
      </c>
      <c r="C18" s="78"/>
      <c r="D18" s="77" t="s">
        <v>49</v>
      </c>
      <c r="E18" s="78"/>
      <c r="F18" s="77" t="s">
        <v>49</v>
      </c>
    </row>
    <row r="19" spans="2:6" x14ac:dyDescent="0.25">
      <c r="B19" s="80" t="s">
        <v>37</v>
      </c>
      <c r="C19" s="81"/>
      <c r="D19" s="82" t="s">
        <v>49</v>
      </c>
      <c r="E19" s="81"/>
      <c r="F19" s="77" t="s">
        <v>49</v>
      </c>
    </row>
    <row r="20" spans="2:6" x14ac:dyDescent="0.25">
      <c r="B20" s="142" t="s">
        <v>52</v>
      </c>
      <c r="C20" s="143"/>
      <c r="D20" s="143"/>
      <c r="E20" s="144"/>
      <c r="F20" s="83"/>
    </row>
    <row r="21" spans="2:6" x14ac:dyDescent="0.25">
      <c r="B21" s="84" t="s">
        <v>2</v>
      </c>
      <c r="C21" s="85"/>
      <c r="D21" s="86" t="s">
        <v>49</v>
      </c>
      <c r="E21" s="85"/>
      <c r="F21" s="77" t="s">
        <v>49</v>
      </c>
    </row>
    <row r="22" spans="2:6" x14ac:dyDescent="0.25">
      <c r="B22" s="87" t="s">
        <v>32</v>
      </c>
      <c r="C22" s="76"/>
      <c r="D22" s="77" t="s">
        <v>49</v>
      </c>
      <c r="E22" s="76"/>
      <c r="F22" s="77" t="s">
        <v>49</v>
      </c>
    </row>
    <row r="23" spans="2:6" hidden="1" x14ac:dyDescent="0.25">
      <c r="B23" s="87" t="s">
        <v>34</v>
      </c>
      <c r="C23" s="78"/>
      <c r="D23" s="88">
        <f>C22-C21</f>
        <v>0</v>
      </c>
      <c r="E23" s="78"/>
      <c r="F23" s="88">
        <f>E22-E21</f>
        <v>0</v>
      </c>
    </row>
    <row r="24" spans="2:6" x14ac:dyDescent="0.25">
      <c r="B24" s="76" t="s">
        <v>4</v>
      </c>
      <c r="C24" s="89"/>
      <c r="D24" s="77"/>
      <c r="E24" s="89"/>
      <c r="F24" s="77"/>
    </row>
    <row r="25" spans="2:6" x14ac:dyDescent="0.25">
      <c r="B25" s="76" t="s">
        <v>3</v>
      </c>
      <c r="C25" s="89"/>
      <c r="D25" s="77"/>
      <c r="E25" s="89"/>
      <c r="F25" s="77"/>
    </row>
    <row r="26" spans="2:6" x14ac:dyDescent="0.25">
      <c r="B26" s="76" t="s">
        <v>30</v>
      </c>
      <c r="C26" s="90"/>
      <c r="D26" s="77"/>
      <c r="E26" s="91"/>
      <c r="F26" s="77"/>
    </row>
    <row r="28" spans="2:6" ht="15.75" x14ac:dyDescent="0.25">
      <c r="B28" s="92" t="s">
        <v>61</v>
      </c>
      <c r="C28" s="139" t="s">
        <v>50</v>
      </c>
      <c r="D28" s="139"/>
      <c r="E28" s="139" t="s">
        <v>51</v>
      </c>
      <c r="F28" s="139"/>
    </row>
    <row r="29" spans="2:6" x14ac:dyDescent="0.25">
      <c r="B29" s="66" t="s">
        <v>10</v>
      </c>
      <c r="C29" s="135" t="s">
        <v>11</v>
      </c>
      <c r="D29" s="135"/>
      <c r="E29" s="135" t="s">
        <v>11</v>
      </c>
      <c r="F29" s="135"/>
    </row>
    <row r="30" spans="2:6" ht="15.75" x14ac:dyDescent="0.25">
      <c r="B30" s="53" t="s">
        <v>12</v>
      </c>
      <c r="C30" s="53"/>
      <c r="D30" s="54"/>
      <c r="E30" s="53"/>
      <c r="F30" s="44"/>
    </row>
    <row r="31" spans="2:6" x14ac:dyDescent="0.25">
      <c r="B31" s="45" t="s">
        <v>13</v>
      </c>
      <c r="C31" s="46"/>
      <c r="D31" s="68"/>
      <c r="E31" s="46"/>
      <c r="F31" s="68"/>
    </row>
    <row r="32" spans="2:6" x14ac:dyDescent="0.25">
      <c r="B32" s="45" t="s">
        <v>14</v>
      </c>
      <c r="C32" s="46"/>
      <c r="D32" s="68"/>
      <c r="E32" s="46"/>
      <c r="F32" s="68"/>
    </row>
    <row r="33" spans="2:6" x14ac:dyDescent="0.25">
      <c r="B33" s="47" t="s">
        <v>62</v>
      </c>
      <c r="C33" s="46"/>
      <c r="D33" s="68"/>
      <c r="E33" s="46"/>
      <c r="F33" s="68"/>
    </row>
    <row r="34" spans="2:6" ht="15.75" x14ac:dyDescent="0.25">
      <c r="B34" s="53" t="s">
        <v>25</v>
      </c>
      <c r="C34" s="53"/>
      <c r="D34" s="54"/>
      <c r="E34" s="53"/>
      <c r="F34" s="44"/>
    </row>
    <row r="35" spans="2:6" x14ac:dyDescent="0.25">
      <c r="B35" s="45" t="s">
        <v>20</v>
      </c>
      <c r="C35" s="46"/>
      <c r="D35" s="68"/>
      <c r="E35" s="46"/>
      <c r="F35" s="68"/>
    </row>
    <row r="36" spans="2:6" x14ac:dyDescent="0.25">
      <c r="B36" s="45" t="s">
        <v>21</v>
      </c>
      <c r="C36" s="46"/>
      <c r="D36" s="68"/>
      <c r="E36" s="46"/>
      <c r="F36" s="68"/>
    </row>
    <row r="37" spans="2:6" x14ac:dyDescent="0.25">
      <c r="B37" s="47" t="s">
        <v>64</v>
      </c>
      <c r="C37" s="46"/>
      <c r="D37" s="68"/>
      <c r="E37" s="46"/>
      <c r="F37" s="68"/>
    </row>
    <row r="38" spans="2:6" x14ac:dyDescent="0.25">
      <c r="B38" s="47" t="s">
        <v>65</v>
      </c>
      <c r="C38" s="46"/>
      <c r="D38" s="68"/>
      <c r="E38" s="46"/>
      <c r="F38" s="68"/>
    </row>
    <row r="39" spans="2:6" x14ac:dyDescent="0.25">
      <c r="B39" s="45" t="s">
        <v>22</v>
      </c>
      <c r="C39" s="46"/>
      <c r="D39" s="68"/>
      <c r="E39" s="46"/>
      <c r="F39" s="68"/>
    </row>
    <row r="40" spans="2:6" ht="15.75" x14ac:dyDescent="0.25">
      <c r="B40" s="53" t="s">
        <v>35</v>
      </c>
      <c r="C40" s="53"/>
      <c r="D40" s="54"/>
      <c r="E40" s="53"/>
      <c r="F40" s="44"/>
    </row>
    <row r="41" spans="2:6" ht="14.25" customHeight="1" x14ac:dyDescent="0.25">
      <c r="B41" s="48" t="s">
        <v>27</v>
      </c>
      <c r="C41" s="49"/>
      <c r="D41" s="68"/>
      <c r="E41" s="49"/>
      <c r="F41" s="68"/>
    </row>
    <row r="42" spans="2:6" ht="18" customHeight="1" x14ac:dyDescent="0.25">
      <c r="B42" s="50" t="s">
        <v>63</v>
      </c>
      <c r="C42" s="51"/>
      <c r="D42" s="68"/>
      <c r="E42" s="51"/>
      <c r="F42" s="68"/>
    </row>
    <row r="43" spans="2:6" ht="15" hidden="1" customHeight="1" x14ac:dyDescent="0.25">
      <c r="B43" s="48" t="s">
        <v>15</v>
      </c>
      <c r="C43" s="48"/>
      <c r="D43" s="93">
        <f>C41-(C41*C42)</f>
        <v>0</v>
      </c>
      <c r="E43" s="48"/>
      <c r="F43" s="93">
        <f>E41-(E41*E42)</f>
        <v>0</v>
      </c>
    </row>
    <row r="44" spans="2:6" ht="16.5" customHeight="1" x14ac:dyDescent="0.25">
      <c r="B44" s="50" t="s">
        <v>33</v>
      </c>
      <c r="C44" s="94"/>
      <c r="D44" s="68"/>
      <c r="E44" s="94"/>
      <c r="F44" s="68"/>
    </row>
    <row r="45" spans="2:6" ht="13.5" customHeight="1" x14ac:dyDescent="0.25">
      <c r="B45" s="48" t="s">
        <v>16</v>
      </c>
      <c r="C45" s="43"/>
      <c r="D45" s="68"/>
      <c r="E45" s="43"/>
      <c r="F45" s="68"/>
    </row>
    <row r="46" spans="2:6" ht="14.25" hidden="1" customHeight="1" x14ac:dyDescent="0.25">
      <c r="B46" s="52" t="s">
        <v>17</v>
      </c>
      <c r="C46" s="52"/>
      <c r="D46" s="95">
        <f>(1+C17)/(1+C45)-1</f>
        <v>0</v>
      </c>
      <c r="E46" s="52"/>
      <c r="F46" s="95">
        <f>(1+E17)/(1+E45)-1</f>
        <v>0</v>
      </c>
    </row>
    <row r="47" spans="2:6" ht="15.75" x14ac:dyDescent="0.25">
      <c r="B47" s="53" t="s">
        <v>39</v>
      </c>
      <c r="C47" s="53"/>
      <c r="D47" s="54"/>
      <c r="E47" s="53"/>
      <c r="F47" s="44"/>
    </row>
    <row r="48" spans="2:6" x14ac:dyDescent="0.25">
      <c r="B48" s="50" t="s">
        <v>40</v>
      </c>
      <c r="C48" s="94"/>
      <c r="D48" s="68"/>
      <c r="E48" s="94"/>
      <c r="F48" s="68"/>
    </row>
    <row r="49" spans="1:9" x14ac:dyDescent="0.25">
      <c r="B49" s="50" t="s">
        <v>41</v>
      </c>
      <c r="C49" s="94"/>
      <c r="D49" s="68"/>
      <c r="E49" s="94"/>
      <c r="F49" s="68"/>
    </row>
    <row r="50" spans="1:9" x14ac:dyDescent="0.25">
      <c r="B50" s="50" t="s">
        <v>42</v>
      </c>
      <c r="C50" s="94"/>
      <c r="D50" s="68"/>
      <c r="E50" s="94"/>
      <c r="F50" s="68"/>
    </row>
    <row r="51" spans="1:9" x14ac:dyDescent="0.25">
      <c r="B51" s="50" t="s">
        <v>43</v>
      </c>
      <c r="C51" s="94"/>
      <c r="D51" s="68"/>
      <c r="E51" s="94"/>
      <c r="F51" s="68"/>
    </row>
    <row r="52" spans="1:9" x14ac:dyDescent="0.25">
      <c r="B52" s="50" t="s">
        <v>44</v>
      </c>
      <c r="C52" s="94"/>
      <c r="D52" s="68"/>
      <c r="E52" s="94"/>
      <c r="F52" s="68"/>
    </row>
    <row r="53" spans="1:9" x14ac:dyDescent="0.25">
      <c r="B53" s="50" t="s">
        <v>45</v>
      </c>
      <c r="C53" s="94"/>
      <c r="D53" s="68"/>
      <c r="E53" s="94"/>
      <c r="F53" s="68"/>
    </row>
    <row r="55" spans="1:9" x14ac:dyDescent="0.25">
      <c r="A55" s="97"/>
      <c r="B55" s="98" t="s">
        <v>19</v>
      </c>
      <c r="C55" s="97"/>
      <c r="D55" s="97"/>
      <c r="E55" s="97"/>
      <c r="F55" s="97"/>
      <c r="G55" s="97"/>
      <c r="H55" s="97"/>
      <c r="I55" s="97"/>
    </row>
  </sheetData>
  <sheetProtection password="FFB7" sheet="1" formatCells="0" formatColumns="0" formatRows="0" insertColumns="0" insertRows="0" insertHyperlinks="0" deleteColumns="0" deleteRows="0" selectLockedCells="1" sort="0" autoFilter="0" pivotTables="0"/>
  <mergeCells count="10">
    <mergeCell ref="C29:D29"/>
    <mergeCell ref="E29:F29"/>
    <mergeCell ref="B4:E4"/>
    <mergeCell ref="C28:D28"/>
    <mergeCell ref="E28:F28"/>
    <mergeCell ref="C5:D5"/>
    <mergeCell ref="E5:F5"/>
    <mergeCell ref="C6:D6"/>
    <mergeCell ref="E6:F6"/>
    <mergeCell ref="B20:E20"/>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80"/>
  <sheetViews>
    <sheetView showGridLines="0" zoomScale="120" zoomScaleNormal="120" workbookViewId="0">
      <selection activeCell="B4" sqref="B4:E4"/>
    </sheetView>
  </sheetViews>
  <sheetFormatPr defaultColWidth="9.140625" defaultRowHeight="15" outlineLevelRow="2" x14ac:dyDescent="0.25"/>
  <cols>
    <col min="1" max="1" width="9.140625" style="67"/>
    <col min="2" max="2" width="14.28515625" style="67" customWidth="1"/>
    <col min="3" max="3" width="16" style="67" customWidth="1"/>
    <col min="4" max="4" width="14.85546875" style="67" customWidth="1"/>
    <col min="5" max="5" width="16.5703125" style="67" bestFit="1" customWidth="1"/>
    <col min="6" max="6" width="3.7109375" style="67" customWidth="1"/>
    <col min="7" max="7" width="11.42578125" style="67" bestFit="1" customWidth="1"/>
    <col min="8" max="8" width="15" style="67" customWidth="1"/>
    <col min="9" max="9" width="16" style="67" customWidth="1"/>
    <col min="10" max="10" width="16.140625" style="67" customWidth="1"/>
    <col min="11" max="16384" width="9.140625" style="67"/>
  </cols>
  <sheetData>
    <row r="3" spans="1:14" ht="15.75" thickBot="1" x14ac:dyDescent="0.3"/>
    <row r="4" spans="1:14" s="99" customFormat="1" ht="45.75" customHeight="1" thickBot="1" x14ac:dyDescent="0.4">
      <c r="B4" s="145" t="str">
        <f>"Human Life Value for "&amp;self&amp;" under Scenario 1"</f>
        <v>Human Life Value for Mr.ABC under Scenario 1</v>
      </c>
      <c r="C4" s="146"/>
      <c r="D4" s="146"/>
      <c r="E4" s="147"/>
      <c r="F4" s="100"/>
      <c r="G4" s="145" t="str">
        <f>"Human Life Value for "&amp;spouse&amp;" under Scenario 2"</f>
        <v>Human Life Value for Mr.ABC under Scenario 2</v>
      </c>
      <c r="H4" s="146"/>
      <c r="I4" s="146"/>
      <c r="J4" s="147"/>
    </row>
    <row r="5" spans="1:14" ht="18.75" customHeight="1" thickBot="1" x14ac:dyDescent="0.45">
      <c r="A5" s="101"/>
      <c r="B5" s="102"/>
      <c r="C5" s="102"/>
      <c r="D5" s="102"/>
      <c r="E5" s="102"/>
      <c r="F5" s="101"/>
      <c r="G5" s="102"/>
      <c r="H5" s="102"/>
      <c r="I5" s="102"/>
      <c r="J5" s="102"/>
      <c r="K5" s="101"/>
      <c r="L5" s="101"/>
      <c r="M5" s="101"/>
      <c r="N5" s="101"/>
    </row>
    <row r="6" spans="1:14" ht="19.5" thickBot="1" x14ac:dyDescent="0.35">
      <c r="B6" s="153" t="s">
        <v>46</v>
      </c>
      <c r="C6" s="154"/>
      <c r="D6" s="154"/>
      <c r="E6" s="103">
        <f>E78</f>
        <v>0</v>
      </c>
      <c r="G6" s="153" t="s">
        <v>46</v>
      </c>
      <c r="H6" s="154"/>
      <c r="I6" s="154"/>
      <c r="J6" s="103">
        <f>J78</f>
        <v>0</v>
      </c>
    </row>
    <row r="7" spans="1:14" ht="30" customHeight="1" x14ac:dyDescent="0.25">
      <c r="B7" s="155" t="s">
        <v>18</v>
      </c>
      <c r="C7" s="156"/>
      <c r="D7" s="157"/>
      <c r="E7" s="104">
        <f>SUM('Information Sheet'!C48:C53)</f>
        <v>0</v>
      </c>
      <c r="F7" s="105"/>
      <c r="G7" s="155" t="s">
        <v>18</v>
      </c>
      <c r="H7" s="156"/>
      <c r="I7" s="157"/>
      <c r="J7" s="106">
        <f>SUM('Information Sheet'!E48:E53)</f>
        <v>0</v>
      </c>
    </row>
    <row r="8" spans="1:14" ht="15.75" customHeight="1" thickBot="1" x14ac:dyDescent="0.3">
      <c r="B8" s="158" t="s">
        <v>23</v>
      </c>
      <c r="C8" s="159"/>
      <c r="D8" s="160"/>
      <c r="E8" s="107">
        <f>'Information Sheet'!C18</f>
        <v>0</v>
      </c>
      <c r="F8" s="105"/>
      <c r="G8" s="158" t="s">
        <v>23</v>
      </c>
      <c r="H8" s="159"/>
      <c r="I8" s="160"/>
      <c r="J8" s="107">
        <f>'Information Sheet'!E18</f>
        <v>0</v>
      </c>
    </row>
    <row r="9" spans="1:14" ht="19.5" thickBot="1" x14ac:dyDescent="0.35">
      <c r="B9" s="161" t="s">
        <v>47</v>
      </c>
      <c r="C9" s="162"/>
      <c r="D9" s="162"/>
      <c r="E9" s="108">
        <f>E6-E7-E8</f>
        <v>0</v>
      </c>
      <c r="F9" s="105"/>
      <c r="G9" s="161" t="s">
        <v>47</v>
      </c>
      <c r="H9" s="162"/>
      <c r="I9" s="162"/>
      <c r="J9" s="108">
        <f>IF(J6&gt;0,J6-J7-J8,0)</f>
        <v>0</v>
      </c>
    </row>
    <row r="10" spans="1:14" ht="17.25" hidden="1" customHeight="1" outlineLevel="2" x14ac:dyDescent="0.3">
      <c r="B10" s="109"/>
      <c r="C10" s="109"/>
      <c r="D10" s="110"/>
      <c r="E10" s="110"/>
      <c r="F10" s="105"/>
      <c r="G10" s="109"/>
      <c r="H10" s="109"/>
      <c r="I10" s="110"/>
      <c r="J10" s="110"/>
    </row>
    <row r="11" spans="1:14" ht="18.75" hidden="1" outlineLevel="2" x14ac:dyDescent="0.3">
      <c r="B11" s="109"/>
      <c r="C11" s="109"/>
      <c r="D11" s="110"/>
      <c r="E11" s="110"/>
      <c r="F11" s="105"/>
      <c r="G11" s="109"/>
      <c r="H11" s="109"/>
      <c r="I11" s="110"/>
      <c r="J11" s="110"/>
    </row>
    <row r="12" spans="1:14" ht="18.75" hidden="1" outlineLevel="2" x14ac:dyDescent="0.3">
      <c r="B12" s="109"/>
      <c r="C12" s="109"/>
      <c r="D12" s="110"/>
      <c r="E12" s="110"/>
      <c r="F12" s="105"/>
      <c r="G12" s="109"/>
      <c r="H12" s="109"/>
      <c r="I12" s="110"/>
      <c r="J12" s="110"/>
    </row>
    <row r="13" spans="1:14" ht="18.75" hidden="1" outlineLevel="2" x14ac:dyDescent="0.3">
      <c r="B13" s="109"/>
      <c r="C13" s="109"/>
      <c r="D13" s="110"/>
      <c r="E13" s="110"/>
      <c r="F13" s="105"/>
      <c r="G13" s="109"/>
      <c r="H13" s="109"/>
      <c r="I13" s="110"/>
      <c r="J13" s="110"/>
    </row>
    <row r="14" spans="1:14" ht="18.75" hidden="1" outlineLevel="2" x14ac:dyDescent="0.3">
      <c r="B14" s="109"/>
      <c r="C14" s="109"/>
      <c r="D14" s="110"/>
      <c r="E14" s="110"/>
      <c r="F14" s="105"/>
      <c r="G14" s="109"/>
      <c r="H14" s="109"/>
      <c r="I14" s="110"/>
      <c r="J14" s="110"/>
    </row>
    <row r="15" spans="1:14" ht="18.75" hidden="1" outlineLevel="2" x14ac:dyDescent="0.3">
      <c r="B15" s="109"/>
      <c r="C15" s="109"/>
      <c r="D15" s="110"/>
      <c r="E15" s="110"/>
      <c r="F15" s="105"/>
      <c r="G15" s="109"/>
      <c r="H15" s="109"/>
      <c r="I15" s="110"/>
      <c r="J15" s="110"/>
    </row>
    <row r="16" spans="1:14" ht="18.75" hidden="1" outlineLevel="2" x14ac:dyDescent="0.3">
      <c r="B16" s="109"/>
      <c r="C16" s="109"/>
      <c r="D16" s="110"/>
      <c r="E16" s="110"/>
      <c r="F16" s="105"/>
      <c r="G16" s="109"/>
      <c r="H16" s="109"/>
      <c r="I16" s="110"/>
      <c r="J16" s="110"/>
    </row>
    <row r="17" spans="2:10" ht="18.75" hidden="1" outlineLevel="2" x14ac:dyDescent="0.3">
      <c r="B17" s="109"/>
      <c r="C17" s="109"/>
      <c r="D17" s="110"/>
      <c r="E17" s="110"/>
      <c r="F17" s="105"/>
      <c r="G17" s="109"/>
      <c r="H17" s="109"/>
      <c r="I17" s="110"/>
      <c r="J17" s="110"/>
    </row>
    <row r="18" spans="2:10" ht="18.75" hidden="1" outlineLevel="2" x14ac:dyDescent="0.3">
      <c r="B18" s="109"/>
      <c r="C18" s="109"/>
      <c r="D18" s="110"/>
      <c r="E18" s="110"/>
      <c r="F18" s="105"/>
      <c r="G18" s="109"/>
      <c r="H18" s="109"/>
      <c r="I18" s="110"/>
      <c r="J18" s="110"/>
    </row>
    <row r="19" spans="2:10" ht="18.75" hidden="1" outlineLevel="2" x14ac:dyDescent="0.3">
      <c r="B19" s="109"/>
      <c r="C19" s="109"/>
      <c r="D19" s="110"/>
      <c r="E19" s="110"/>
      <c r="F19" s="105"/>
      <c r="G19" s="109"/>
      <c r="H19" s="109"/>
      <c r="I19" s="110"/>
      <c r="J19" s="110"/>
    </row>
    <row r="20" spans="2:10" hidden="1" outlineLevel="2" x14ac:dyDescent="0.25"/>
    <row r="21" spans="2:10" hidden="1" outlineLevel="2" x14ac:dyDescent="0.25"/>
    <row r="22" spans="2:10" hidden="1" outlineLevel="2" x14ac:dyDescent="0.25"/>
    <row r="23" spans="2:10" collapsed="1" x14ac:dyDescent="0.25"/>
    <row r="24" spans="2:10" ht="15.75" hidden="1" outlineLevel="1" thickBot="1" x14ac:dyDescent="0.3">
      <c r="B24" s="111" t="s">
        <v>24</v>
      </c>
      <c r="G24" s="111" t="s">
        <v>24</v>
      </c>
    </row>
    <row r="25" spans="2:10" ht="15.75" hidden="1" outlineLevel="1" thickBot="1" x14ac:dyDescent="0.3">
      <c r="B25" s="148" t="s">
        <v>38</v>
      </c>
      <c r="C25" s="149"/>
      <c r="D25" s="149"/>
      <c r="E25" s="149"/>
      <c r="G25" s="148" t="s">
        <v>38</v>
      </c>
      <c r="H25" s="149"/>
      <c r="I25" s="149"/>
      <c r="J25" s="149"/>
    </row>
    <row r="26" spans="2:10" ht="38.25" hidden="1" customHeight="1" outlineLevel="1" thickBot="1" x14ac:dyDescent="0.3">
      <c r="B26" s="112" t="s">
        <v>8</v>
      </c>
      <c r="C26" s="113" t="s">
        <v>0</v>
      </c>
      <c r="D26" s="114" t="s">
        <v>5</v>
      </c>
      <c r="E26" s="113" t="s">
        <v>6</v>
      </c>
      <c r="G26" s="112" t="s">
        <v>8</v>
      </c>
      <c r="H26" s="113" t="s">
        <v>0</v>
      </c>
      <c r="I26" s="114" t="s">
        <v>5</v>
      </c>
      <c r="J26" s="113" t="s">
        <v>6</v>
      </c>
    </row>
    <row r="27" spans="2:10" hidden="1" outlineLevel="1" x14ac:dyDescent="0.25">
      <c r="B27" s="115">
        <v>0</v>
      </c>
      <c r="C27" s="115">
        <f>cur.age1</f>
        <v>0</v>
      </c>
      <c r="D27" s="116">
        <f>'Information Sheet'!D15</f>
        <v>0</v>
      </c>
      <c r="E27" s="65">
        <f>D27</f>
        <v>0</v>
      </c>
      <c r="G27" s="115">
        <v>0</v>
      </c>
      <c r="H27" s="115">
        <f>cur.age2</f>
        <v>0</v>
      </c>
      <c r="I27" s="116">
        <f>'Information Sheet'!F15</f>
        <v>0</v>
      </c>
      <c r="J27" s="65">
        <f>I27</f>
        <v>0</v>
      </c>
    </row>
    <row r="28" spans="2:10" hidden="1" outlineLevel="1" x14ac:dyDescent="0.25">
      <c r="B28" s="117">
        <f>B27+1</f>
        <v>1</v>
      </c>
      <c r="C28" s="117">
        <f>+C27+1</f>
        <v>1</v>
      </c>
      <c r="D28" s="118">
        <f>D27*(1+'Information Sheet'!C16)</f>
        <v>0</v>
      </c>
      <c r="E28" s="65">
        <f>(D28)/((1+'Information Sheet'!$C$17)^(B28))</f>
        <v>0</v>
      </c>
      <c r="G28" s="117">
        <f>G27+1</f>
        <v>1</v>
      </c>
      <c r="H28" s="117">
        <f>+H27+1</f>
        <v>1</v>
      </c>
      <c r="I28" s="118">
        <f>I27*(1+'Information Sheet'!E16)</f>
        <v>0</v>
      </c>
      <c r="J28" s="65">
        <f>(I28)/((1+'Information Sheet'!$C$17)^(G28))</f>
        <v>0</v>
      </c>
    </row>
    <row r="29" spans="2:10" hidden="1" outlineLevel="1" x14ac:dyDescent="0.25">
      <c r="B29" s="117">
        <f t="shared" ref="B29:B77" si="0">B28+1</f>
        <v>2</v>
      </c>
      <c r="C29" s="117">
        <f t="shared" ref="C29:C77" si="1">+C28+1</f>
        <v>2</v>
      </c>
      <c r="D29" s="119">
        <f>IF(C29&gt;ret.age1,0,D28*(1+'Information Sheet'!$C$16))</f>
        <v>0</v>
      </c>
      <c r="E29" s="65">
        <f>(D29)/((1+'Information Sheet'!$C$17)^(B29))</f>
        <v>0</v>
      </c>
      <c r="G29" s="117">
        <f t="shared" ref="G29:G77" si="2">G28+1</f>
        <v>2</v>
      </c>
      <c r="H29" s="117">
        <f t="shared" ref="H29:H77" si="3">+H28+1</f>
        <v>2</v>
      </c>
      <c r="I29" s="119">
        <f>IF(H29&gt;ret.age2,0,I28*(1+'Information Sheet'!$E$16))</f>
        <v>0</v>
      </c>
      <c r="J29" s="65">
        <f>(I29)/((1+'Information Sheet'!$C$17)^(G29))</f>
        <v>0</v>
      </c>
    </row>
    <row r="30" spans="2:10" hidden="1" outlineLevel="1" x14ac:dyDescent="0.25">
      <c r="B30" s="117">
        <f t="shared" si="0"/>
        <v>3</v>
      </c>
      <c r="C30" s="117">
        <f t="shared" si="1"/>
        <v>3</v>
      </c>
      <c r="D30" s="119">
        <f>IF(C30&gt;ret.age1,0,D29*(1+'Information Sheet'!$C$16))</f>
        <v>0</v>
      </c>
      <c r="E30" s="65">
        <f>(D30)/((1+'Information Sheet'!$C$17)^(B30))</f>
        <v>0</v>
      </c>
      <c r="G30" s="117">
        <f t="shared" si="2"/>
        <v>3</v>
      </c>
      <c r="H30" s="117">
        <f t="shared" si="3"/>
        <v>3</v>
      </c>
      <c r="I30" s="119">
        <f>IF(H30&gt;ret.age2,0,I29*(1+'Information Sheet'!$E$16))</f>
        <v>0</v>
      </c>
      <c r="J30" s="65">
        <f>(I30)/((1+'Information Sheet'!$C$17)^(G30))</f>
        <v>0</v>
      </c>
    </row>
    <row r="31" spans="2:10" hidden="1" outlineLevel="1" x14ac:dyDescent="0.25">
      <c r="B31" s="117">
        <f t="shared" si="0"/>
        <v>4</v>
      </c>
      <c r="C31" s="117">
        <f t="shared" si="1"/>
        <v>4</v>
      </c>
      <c r="D31" s="119">
        <f>IF(C31&gt;ret.age1,0,D30*(1+'Information Sheet'!$C$16))</f>
        <v>0</v>
      </c>
      <c r="E31" s="65">
        <f>(D31)/((1+'Information Sheet'!$C$17)^(B31))</f>
        <v>0</v>
      </c>
      <c r="G31" s="117">
        <f t="shared" si="2"/>
        <v>4</v>
      </c>
      <c r="H31" s="117">
        <f t="shared" si="3"/>
        <v>4</v>
      </c>
      <c r="I31" s="119">
        <f>IF(H31&gt;ret.age2,0,I30*(1+'Information Sheet'!$E$16))</f>
        <v>0</v>
      </c>
      <c r="J31" s="65">
        <f>(I31)/((1+'Information Sheet'!$C$17)^(G31))</f>
        <v>0</v>
      </c>
    </row>
    <row r="32" spans="2:10" hidden="1" outlineLevel="1" x14ac:dyDescent="0.25">
      <c r="B32" s="120">
        <f t="shared" si="0"/>
        <v>5</v>
      </c>
      <c r="C32" s="120">
        <f t="shared" si="1"/>
        <v>5</v>
      </c>
      <c r="D32" s="119">
        <f>IF(C32&gt;ret.age1,0,D31*(1+'Information Sheet'!$C$16))</f>
        <v>0</v>
      </c>
      <c r="E32" s="65">
        <f>(D32)/((1+'Information Sheet'!$C$17)^(B32))</f>
        <v>0</v>
      </c>
      <c r="G32" s="120">
        <f t="shared" si="2"/>
        <v>5</v>
      </c>
      <c r="H32" s="120">
        <f t="shared" si="3"/>
        <v>5</v>
      </c>
      <c r="I32" s="119">
        <f>IF(H32&gt;ret.age2,0,I31*(1+'Information Sheet'!$E$16))</f>
        <v>0</v>
      </c>
      <c r="J32" s="65">
        <f>(I32)/((1+'Information Sheet'!$C$17)^(G32))</f>
        <v>0</v>
      </c>
    </row>
    <row r="33" spans="2:10" hidden="1" outlineLevel="1" x14ac:dyDescent="0.25">
      <c r="B33" s="120">
        <f t="shared" si="0"/>
        <v>6</v>
      </c>
      <c r="C33" s="120">
        <f t="shared" si="1"/>
        <v>6</v>
      </c>
      <c r="D33" s="119">
        <f>IF(C33&gt;ret.age1,0,D32*(1+'Information Sheet'!$C$16))</f>
        <v>0</v>
      </c>
      <c r="E33" s="65">
        <f>(D33)/((1+'Information Sheet'!$C$17)^(B33))</f>
        <v>0</v>
      </c>
      <c r="G33" s="120">
        <f t="shared" si="2"/>
        <v>6</v>
      </c>
      <c r="H33" s="120">
        <f t="shared" si="3"/>
        <v>6</v>
      </c>
      <c r="I33" s="119">
        <f>IF(H33&gt;ret.age2,0,I32*(1+'Information Sheet'!$E$16))</f>
        <v>0</v>
      </c>
      <c r="J33" s="65">
        <f>(I33)/((1+'Information Sheet'!$C$17)^(G33))</f>
        <v>0</v>
      </c>
    </row>
    <row r="34" spans="2:10" hidden="1" outlineLevel="1" x14ac:dyDescent="0.25">
      <c r="B34" s="117">
        <f t="shared" si="0"/>
        <v>7</v>
      </c>
      <c r="C34" s="117">
        <f>+C33+1</f>
        <v>7</v>
      </c>
      <c r="D34" s="119">
        <f>IF(C34&gt;ret.age1,0,D33*(1+'Information Sheet'!$C$16))</f>
        <v>0</v>
      </c>
      <c r="E34" s="65">
        <f>(D34)/((1+'Information Sheet'!$C$17)^(B34))</f>
        <v>0</v>
      </c>
      <c r="G34" s="117">
        <f t="shared" si="2"/>
        <v>7</v>
      </c>
      <c r="H34" s="117">
        <f>+H33+1</f>
        <v>7</v>
      </c>
      <c r="I34" s="119">
        <f>IF(H34&gt;ret.age2,0,I33*(1+'Information Sheet'!$E$16))</f>
        <v>0</v>
      </c>
      <c r="J34" s="65">
        <f>(I34)/((1+'Information Sheet'!$C$17)^(G34))</f>
        <v>0</v>
      </c>
    </row>
    <row r="35" spans="2:10" hidden="1" outlineLevel="1" x14ac:dyDescent="0.25">
      <c r="B35" s="117">
        <f t="shared" si="0"/>
        <v>8</v>
      </c>
      <c r="C35" s="117">
        <f t="shared" si="1"/>
        <v>8</v>
      </c>
      <c r="D35" s="119">
        <f>IF(C35&gt;ret.age1,0,D34*(1+'Information Sheet'!$C$16))</f>
        <v>0</v>
      </c>
      <c r="E35" s="65">
        <f>(D35)/((1+'Information Sheet'!$C$17)^(B35))</f>
        <v>0</v>
      </c>
      <c r="G35" s="117">
        <f t="shared" si="2"/>
        <v>8</v>
      </c>
      <c r="H35" s="117">
        <f t="shared" si="3"/>
        <v>8</v>
      </c>
      <c r="I35" s="119">
        <f>IF(H35&gt;ret.age2,0,I34*(1+'Information Sheet'!$E$16))</f>
        <v>0</v>
      </c>
      <c r="J35" s="65">
        <f>(I35)/((1+'Information Sheet'!$C$17)^(G35))</f>
        <v>0</v>
      </c>
    </row>
    <row r="36" spans="2:10" hidden="1" outlineLevel="1" x14ac:dyDescent="0.25">
      <c r="B36" s="117">
        <f t="shared" si="0"/>
        <v>9</v>
      </c>
      <c r="C36" s="117">
        <f t="shared" si="1"/>
        <v>9</v>
      </c>
      <c r="D36" s="119">
        <f>IF(C36&gt;ret.age1,0,D35*(1+'Information Sheet'!$C$16))</f>
        <v>0</v>
      </c>
      <c r="E36" s="65">
        <f>(D36)/((1+'Information Sheet'!$C$17)^(B36))</f>
        <v>0</v>
      </c>
      <c r="G36" s="117">
        <f t="shared" si="2"/>
        <v>9</v>
      </c>
      <c r="H36" s="117">
        <f t="shared" si="3"/>
        <v>9</v>
      </c>
      <c r="I36" s="119">
        <f>IF(H36&gt;ret.age2,0,I35*(1+'Information Sheet'!$E$16))</f>
        <v>0</v>
      </c>
      <c r="J36" s="65">
        <f>(I36)/((1+'Information Sheet'!$C$17)^(G36))</f>
        <v>0</v>
      </c>
    </row>
    <row r="37" spans="2:10" hidden="1" outlineLevel="1" x14ac:dyDescent="0.25">
      <c r="B37" s="120">
        <f t="shared" si="0"/>
        <v>10</v>
      </c>
      <c r="C37" s="120">
        <f t="shared" si="1"/>
        <v>10</v>
      </c>
      <c r="D37" s="119">
        <f>IF(C37&gt;ret.age1,0,D36*(1+'Information Sheet'!$C$16))</f>
        <v>0</v>
      </c>
      <c r="E37" s="65">
        <f>(D37)/((1+'Information Sheet'!$C$17)^(B37))</f>
        <v>0</v>
      </c>
      <c r="G37" s="120">
        <f t="shared" si="2"/>
        <v>10</v>
      </c>
      <c r="H37" s="120">
        <f t="shared" si="3"/>
        <v>10</v>
      </c>
      <c r="I37" s="119">
        <f>IF(H37&gt;ret.age2,0,I36*(1+'Information Sheet'!$E$16))</f>
        <v>0</v>
      </c>
      <c r="J37" s="65">
        <f>(I37)/((1+'Information Sheet'!$C$17)^(G37))</f>
        <v>0</v>
      </c>
    </row>
    <row r="38" spans="2:10" hidden="1" outlineLevel="1" x14ac:dyDescent="0.25">
      <c r="B38" s="120">
        <f t="shared" si="0"/>
        <v>11</v>
      </c>
      <c r="C38" s="120">
        <f t="shared" si="1"/>
        <v>11</v>
      </c>
      <c r="D38" s="119">
        <f>IF(C38&gt;ret.age1,0,D37*(1+'Information Sheet'!$C$16))</f>
        <v>0</v>
      </c>
      <c r="E38" s="65">
        <f>(D38)/((1+'Information Sheet'!$C$17)^(B38))</f>
        <v>0</v>
      </c>
      <c r="G38" s="120">
        <f t="shared" si="2"/>
        <v>11</v>
      </c>
      <c r="H38" s="120">
        <f t="shared" si="3"/>
        <v>11</v>
      </c>
      <c r="I38" s="119">
        <f>IF(H38&gt;ret.age2,0,I37*(1+'Information Sheet'!$E$16))</f>
        <v>0</v>
      </c>
      <c r="J38" s="65">
        <f>(I38)/((1+'Information Sheet'!$C$17)^(G38))</f>
        <v>0</v>
      </c>
    </row>
    <row r="39" spans="2:10" hidden="1" outlineLevel="1" x14ac:dyDescent="0.25">
      <c r="B39" s="117">
        <f t="shared" si="0"/>
        <v>12</v>
      </c>
      <c r="C39" s="117">
        <f t="shared" si="1"/>
        <v>12</v>
      </c>
      <c r="D39" s="119">
        <f>IF(C39&gt;ret.age1,0,D38*(1+'Information Sheet'!$C$16))</f>
        <v>0</v>
      </c>
      <c r="E39" s="65">
        <f>(D39)/((1+'Information Sheet'!$C$17)^(B39))</f>
        <v>0</v>
      </c>
      <c r="G39" s="117">
        <f t="shared" si="2"/>
        <v>12</v>
      </c>
      <c r="H39" s="117">
        <f t="shared" si="3"/>
        <v>12</v>
      </c>
      <c r="I39" s="119">
        <f>IF(H39&gt;ret.age2,0,I38*(1+'Information Sheet'!$E$16))</f>
        <v>0</v>
      </c>
      <c r="J39" s="65">
        <f>(I39)/((1+'Information Sheet'!$C$17)^(G39))</f>
        <v>0</v>
      </c>
    </row>
    <row r="40" spans="2:10" hidden="1" outlineLevel="1" x14ac:dyDescent="0.25">
      <c r="B40" s="117">
        <f t="shared" si="0"/>
        <v>13</v>
      </c>
      <c r="C40" s="117">
        <f t="shared" si="1"/>
        <v>13</v>
      </c>
      <c r="D40" s="119">
        <f>IF(C40&gt;ret.age1,0,D39*(1+'Information Sheet'!$C$16))</f>
        <v>0</v>
      </c>
      <c r="E40" s="65">
        <f>(D40)/((1+'Information Sheet'!$C$17)^(B40))</f>
        <v>0</v>
      </c>
      <c r="G40" s="117">
        <f t="shared" si="2"/>
        <v>13</v>
      </c>
      <c r="H40" s="117">
        <f t="shared" si="3"/>
        <v>13</v>
      </c>
      <c r="I40" s="119">
        <f>IF(H40&gt;ret.age2,0,I39*(1+'Information Sheet'!$E$16))</f>
        <v>0</v>
      </c>
      <c r="J40" s="65">
        <f>(I40)/((1+'Information Sheet'!$C$17)^(G40))</f>
        <v>0</v>
      </c>
    </row>
    <row r="41" spans="2:10" hidden="1" outlineLevel="1" x14ac:dyDescent="0.25">
      <c r="B41" s="120">
        <f t="shared" si="0"/>
        <v>14</v>
      </c>
      <c r="C41" s="120">
        <f t="shared" si="1"/>
        <v>14</v>
      </c>
      <c r="D41" s="119">
        <f>IF(C41&gt;ret.age1,0,D40*(1+'Information Sheet'!$C$16))</f>
        <v>0</v>
      </c>
      <c r="E41" s="65">
        <f>(D41)/((1+'Information Sheet'!$C$17)^(B41))</f>
        <v>0</v>
      </c>
      <c r="G41" s="120">
        <f t="shared" si="2"/>
        <v>14</v>
      </c>
      <c r="H41" s="120">
        <f t="shared" si="3"/>
        <v>14</v>
      </c>
      <c r="I41" s="119">
        <f>IF(H41&gt;ret.age2,0,I40*(1+'Information Sheet'!$E$16))</f>
        <v>0</v>
      </c>
      <c r="J41" s="65">
        <f>(I41)/((1+'Information Sheet'!$C$17)^(G41))</f>
        <v>0</v>
      </c>
    </row>
    <row r="42" spans="2:10" hidden="1" outlineLevel="1" x14ac:dyDescent="0.25">
      <c r="B42" s="120">
        <f t="shared" si="0"/>
        <v>15</v>
      </c>
      <c r="C42" s="120">
        <f t="shared" si="1"/>
        <v>15</v>
      </c>
      <c r="D42" s="119">
        <f>IF(C42&gt;ret.age1,0,D41*(1+'Information Sheet'!$C$16))</f>
        <v>0</v>
      </c>
      <c r="E42" s="65">
        <f>(D42)/((1+'Information Sheet'!$C$17)^(B42))</f>
        <v>0</v>
      </c>
      <c r="G42" s="120">
        <f t="shared" si="2"/>
        <v>15</v>
      </c>
      <c r="H42" s="120">
        <f t="shared" si="3"/>
        <v>15</v>
      </c>
      <c r="I42" s="119">
        <f>IF(H42&gt;ret.age2,0,I41*(1+'Information Sheet'!$E$16))</f>
        <v>0</v>
      </c>
      <c r="J42" s="65">
        <f>(I42)/((1+'Information Sheet'!$C$17)^(G42))</f>
        <v>0</v>
      </c>
    </row>
    <row r="43" spans="2:10" hidden="1" outlineLevel="1" x14ac:dyDescent="0.25">
      <c r="B43" s="120">
        <f t="shared" si="0"/>
        <v>16</v>
      </c>
      <c r="C43" s="120">
        <f t="shared" si="1"/>
        <v>16</v>
      </c>
      <c r="D43" s="119">
        <f>IF(C43&gt;ret.age1,0,D42*(1+'Information Sheet'!$C$16))</f>
        <v>0</v>
      </c>
      <c r="E43" s="65">
        <f>(D43)/((1+'Information Sheet'!$C$17)^(B43))</f>
        <v>0</v>
      </c>
      <c r="G43" s="120">
        <f t="shared" si="2"/>
        <v>16</v>
      </c>
      <c r="H43" s="120">
        <f t="shared" si="3"/>
        <v>16</v>
      </c>
      <c r="I43" s="119">
        <f>IF(H43&gt;ret.age2,0,I42*(1+'Information Sheet'!$E$16))</f>
        <v>0</v>
      </c>
      <c r="J43" s="65">
        <f>(I43)/((1+'Information Sheet'!$C$17)^(G43))</f>
        <v>0</v>
      </c>
    </row>
    <row r="44" spans="2:10" hidden="1" outlineLevel="1" x14ac:dyDescent="0.25">
      <c r="B44" s="120">
        <f t="shared" si="0"/>
        <v>17</v>
      </c>
      <c r="C44" s="120">
        <f t="shared" si="1"/>
        <v>17</v>
      </c>
      <c r="D44" s="119">
        <f>IF(C44&gt;ret.age1,0,D43*(1+'Information Sheet'!$C$16))</f>
        <v>0</v>
      </c>
      <c r="E44" s="65">
        <f>(D44)/((1+'Information Sheet'!$C$17)^(B44))</f>
        <v>0</v>
      </c>
      <c r="G44" s="120">
        <f t="shared" si="2"/>
        <v>17</v>
      </c>
      <c r="H44" s="120">
        <f t="shared" si="3"/>
        <v>17</v>
      </c>
      <c r="I44" s="119">
        <f>IF(H44&gt;ret.age2,0,I43*(1+'Information Sheet'!$E$16))</f>
        <v>0</v>
      </c>
      <c r="J44" s="65">
        <f>(I44)/((1+'Information Sheet'!$C$17)^(G44))</f>
        <v>0</v>
      </c>
    </row>
    <row r="45" spans="2:10" hidden="1" outlineLevel="1" x14ac:dyDescent="0.25">
      <c r="B45" s="120">
        <f t="shared" si="0"/>
        <v>18</v>
      </c>
      <c r="C45" s="120">
        <f t="shared" si="1"/>
        <v>18</v>
      </c>
      <c r="D45" s="119">
        <f>IF(C45&gt;ret.age1,0,D44*(1+'Information Sheet'!$C$16))</f>
        <v>0</v>
      </c>
      <c r="E45" s="65">
        <f>(D45)/((1+'Information Sheet'!$C$17)^(B45))</f>
        <v>0</v>
      </c>
      <c r="G45" s="120">
        <f t="shared" si="2"/>
        <v>18</v>
      </c>
      <c r="H45" s="120">
        <f t="shared" si="3"/>
        <v>18</v>
      </c>
      <c r="I45" s="119">
        <f>IF(H45&gt;ret.age2,0,I44*(1+'Information Sheet'!$E$16))</f>
        <v>0</v>
      </c>
      <c r="J45" s="65">
        <f>(I45)/((1+'Information Sheet'!$C$17)^(G45))</f>
        <v>0</v>
      </c>
    </row>
    <row r="46" spans="2:10" hidden="1" outlineLevel="1" x14ac:dyDescent="0.25">
      <c r="B46" s="120">
        <f t="shared" si="0"/>
        <v>19</v>
      </c>
      <c r="C46" s="120">
        <f t="shared" si="1"/>
        <v>19</v>
      </c>
      <c r="D46" s="119">
        <f>IF(C46&gt;ret.age1,0,D45*(1+'Information Sheet'!$C$16))</f>
        <v>0</v>
      </c>
      <c r="E46" s="65">
        <f>(D46)/((1+'Information Sheet'!$C$17)^(B46))</f>
        <v>0</v>
      </c>
      <c r="G46" s="120">
        <f t="shared" si="2"/>
        <v>19</v>
      </c>
      <c r="H46" s="120">
        <f t="shared" si="3"/>
        <v>19</v>
      </c>
      <c r="I46" s="119">
        <f>IF(H46&gt;ret.age2,0,I45*(1+'Information Sheet'!$E$16))</f>
        <v>0</v>
      </c>
      <c r="J46" s="65">
        <f>(I46)/((1+'Information Sheet'!$C$17)^(G46))</f>
        <v>0</v>
      </c>
    </row>
    <row r="47" spans="2:10" hidden="1" outlineLevel="1" x14ac:dyDescent="0.25">
      <c r="B47" s="120">
        <f t="shared" si="0"/>
        <v>20</v>
      </c>
      <c r="C47" s="120">
        <f t="shared" si="1"/>
        <v>20</v>
      </c>
      <c r="D47" s="119">
        <f>IF(C47&gt;ret.age1,0,D46*(1+'Information Sheet'!$C$16))</f>
        <v>0</v>
      </c>
      <c r="E47" s="65">
        <f>(D47)/((1+'Information Sheet'!$C$17)^(B47))</f>
        <v>0</v>
      </c>
      <c r="G47" s="120">
        <f t="shared" si="2"/>
        <v>20</v>
      </c>
      <c r="H47" s="120">
        <f t="shared" si="3"/>
        <v>20</v>
      </c>
      <c r="I47" s="119">
        <f>IF(H47&gt;ret.age2,0,I46*(1+'Information Sheet'!$E$16))</f>
        <v>0</v>
      </c>
      <c r="J47" s="65">
        <f>(I47)/((1+'Information Sheet'!$C$17)^(G47))</f>
        <v>0</v>
      </c>
    </row>
    <row r="48" spans="2:10" hidden="1" outlineLevel="1" x14ac:dyDescent="0.25">
      <c r="B48" s="120">
        <f t="shared" si="0"/>
        <v>21</v>
      </c>
      <c r="C48" s="120">
        <f t="shared" si="1"/>
        <v>21</v>
      </c>
      <c r="D48" s="119">
        <f>IF(C48&gt;ret.age1,0,D47*(1+'Information Sheet'!$C$16))</f>
        <v>0</v>
      </c>
      <c r="E48" s="65">
        <f>(D48)/((1+'Information Sheet'!$C$17)^(B48))</f>
        <v>0</v>
      </c>
      <c r="G48" s="120">
        <f t="shared" si="2"/>
        <v>21</v>
      </c>
      <c r="H48" s="120">
        <f t="shared" si="3"/>
        <v>21</v>
      </c>
      <c r="I48" s="119">
        <f>IF(H48&gt;ret.age2,0,I47*(1+'Information Sheet'!$E$16))</f>
        <v>0</v>
      </c>
      <c r="J48" s="65">
        <f>(I48)/((1+'Information Sheet'!$C$17)^(G48))</f>
        <v>0</v>
      </c>
    </row>
    <row r="49" spans="2:10" hidden="1" outlineLevel="1" x14ac:dyDescent="0.25">
      <c r="B49" s="120">
        <f t="shared" si="0"/>
        <v>22</v>
      </c>
      <c r="C49" s="120">
        <f t="shared" si="1"/>
        <v>22</v>
      </c>
      <c r="D49" s="119">
        <f>IF(C49&gt;ret.age1,0,D48*(1+'Information Sheet'!$C$16))</f>
        <v>0</v>
      </c>
      <c r="E49" s="65">
        <f>(D49)/((1+'Information Sheet'!$C$17)^(B49))</f>
        <v>0</v>
      </c>
      <c r="G49" s="120">
        <f t="shared" si="2"/>
        <v>22</v>
      </c>
      <c r="H49" s="120">
        <f t="shared" si="3"/>
        <v>22</v>
      </c>
      <c r="I49" s="119">
        <f>IF(H49&gt;ret.age2,0,I48*(1+'Information Sheet'!$E$16))</f>
        <v>0</v>
      </c>
      <c r="J49" s="65">
        <f>(I49)/((1+'Information Sheet'!$C$17)^(G49))</f>
        <v>0</v>
      </c>
    </row>
    <row r="50" spans="2:10" hidden="1" outlineLevel="1" x14ac:dyDescent="0.25">
      <c r="B50" s="120">
        <f t="shared" si="0"/>
        <v>23</v>
      </c>
      <c r="C50" s="120">
        <f t="shared" si="1"/>
        <v>23</v>
      </c>
      <c r="D50" s="119">
        <f>IF(C50&gt;ret.age1,0,D49*(1+'Information Sheet'!$C$16))</f>
        <v>0</v>
      </c>
      <c r="E50" s="65">
        <f>(D50)/((1+'Information Sheet'!$C$17)^(B50))</f>
        <v>0</v>
      </c>
      <c r="G50" s="120">
        <f t="shared" si="2"/>
        <v>23</v>
      </c>
      <c r="H50" s="120">
        <f t="shared" si="3"/>
        <v>23</v>
      </c>
      <c r="I50" s="119">
        <f>IF(H50&gt;ret.age2,0,I49*(1+'Information Sheet'!$E$16))</f>
        <v>0</v>
      </c>
      <c r="J50" s="65">
        <f>(I50)/((1+'Information Sheet'!$C$17)^(G50))</f>
        <v>0</v>
      </c>
    </row>
    <row r="51" spans="2:10" hidden="1" outlineLevel="1" x14ac:dyDescent="0.25">
      <c r="B51" s="120">
        <f t="shared" si="0"/>
        <v>24</v>
      </c>
      <c r="C51" s="120">
        <f t="shared" si="1"/>
        <v>24</v>
      </c>
      <c r="D51" s="119">
        <f>IF(C51&gt;ret.age1,0,D50*(1+'Information Sheet'!$C$16))</f>
        <v>0</v>
      </c>
      <c r="E51" s="65">
        <f>(D51)/((1+'Information Sheet'!$C$17)^(B51))</f>
        <v>0</v>
      </c>
      <c r="G51" s="120">
        <f t="shared" si="2"/>
        <v>24</v>
      </c>
      <c r="H51" s="120">
        <f t="shared" si="3"/>
        <v>24</v>
      </c>
      <c r="I51" s="119">
        <f>IF(H51&gt;ret.age2,0,I50*(1+'Information Sheet'!$E$16))</f>
        <v>0</v>
      </c>
      <c r="J51" s="65">
        <f>(I51)/((1+'Information Sheet'!$C$17)^(G51))</f>
        <v>0</v>
      </c>
    </row>
    <row r="52" spans="2:10" hidden="1" outlineLevel="1" x14ac:dyDescent="0.25">
      <c r="B52" s="120">
        <f t="shared" si="0"/>
        <v>25</v>
      </c>
      <c r="C52" s="120">
        <f t="shared" si="1"/>
        <v>25</v>
      </c>
      <c r="D52" s="119">
        <f>IF(C52&gt;ret.age1,0,D51*(1+'Information Sheet'!$C$16))</f>
        <v>0</v>
      </c>
      <c r="E52" s="65">
        <f>(D52)/((1+'Information Sheet'!$C$17)^(B52))</f>
        <v>0</v>
      </c>
      <c r="G52" s="120">
        <f t="shared" si="2"/>
        <v>25</v>
      </c>
      <c r="H52" s="120">
        <f t="shared" si="3"/>
        <v>25</v>
      </c>
      <c r="I52" s="119">
        <f>IF(H52&gt;ret.age2,0,I51*(1+'Information Sheet'!$E$16))</f>
        <v>0</v>
      </c>
      <c r="J52" s="65">
        <f>(I52)/((1+'Information Sheet'!$C$17)^(G52))</f>
        <v>0</v>
      </c>
    </row>
    <row r="53" spans="2:10" hidden="1" outlineLevel="1" x14ac:dyDescent="0.25">
      <c r="B53" s="120">
        <f t="shared" si="0"/>
        <v>26</v>
      </c>
      <c r="C53" s="120">
        <f t="shared" si="1"/>
        <v>26</v>
      </c>
      <c r="D53" s="119">
        <f>IF(C53&gt;ret.age1,0,D52*(1+'Information Sheet'!$C$16))</f>
        <v>0</v>
      </c>
      <c r="E53" s="65">
        <f>(D53)/((1+'Information Sheet'!$C$17)^(B53))</f>
        <v>0</v>
      </c>
      <c r="G53" s="120">
        <f t="shared" si="2"/>
        <v>26</v>
      </c>
      <c r="H53" s="120">
        <f t="shared" si="3"/>
        <v>26</v>
      </c>
      <c r="I53" s="119">
        <f>IF(H53&gt;ret.age2,0,I52*(1+'Information Sheet'!$E$16))</f>
        <v>0</v>
      </c>
      <c r="J53" s="65">
        <f>(I53)/((1+'Information Sheet'!$C$17)^(G53))</f>
        <v>0</v>
      </c>
    </row>
    <row r="54" spans="2:10" hidden="1" outlineLevel="1" x14ac:dyDescent="0.25">
      <c r="B54" s="120">
        <f t="shared" si="0"/>
        <v>27</v>
      </c>
      <c r="C54" s="120">
        <f t="shared" si="1"/>
        <v>27</v>
      </c>
      <c r="D54" s="119">
        <f>IF(C54&gt;ret.age1,0,D53*(1+'Information Sheet'!$C$16))</f>
        <v>0</v>
      </c>
      <c r="E54" s="65">
        <f>(D54)/((1+'Information Sheet'!$C$17)^(B54))</f>
        <v>0</v>
      </c>
      <c r="G54" s="120">
        <f t="shared" si="2"/>
        <v>27</v>
      </c>
      <c r="H54" s="120">
        <f t="shared" si="3"/>
        <v>27</v>
      </c>
      <c r="I54" s="119">
        <f>IF(H54&gt;ret.age2,0,I53*(1+'Information Sheet'!$E$16))</f>
        <v>0</v>
      </c>
      <c r="J54" s="65">
        <f>(I54)/((1+'Information Sheet'!$C$17)^(G54))</f>
        <v>0</v>
      </c>
    </row>
    <row r="55" spans="2:10" hidden="1" outlineLevel="1" x14ac:dyDescent="0.25">
      <c r="B55" s="120">
        <f t="shared" si="0"/>
        <v>28</v>
      </c>
      <c r="C55" s="120">
        <f t="shared" si="1"/>
        <v>28</v>
      </c>
      <c r="D55" s="119">
        <f>IF(C55&gt;ret.age1,0,D54*(1+'Information Sheet'!$C$16))</f>
        <v>0</v>
      </c>
      <c r="E55" s="65">
        <f>(D55)/((1+'Information Sheet'!$C$17)^(B55))</f>
        <v>0</v>
      </c>
      <c r="G55" s="120">
        <f t="shared" si="2"/>
        <v>28</v>
      </c>
      <c r="H55" s="120">
        <f t="shared" si="3"/>
        <v>28</v>
      </c>
      <c r="I55" s="119">
        <f>IF(H55&gt;ret.age2,0,I54*(1+'Information Sheet'!$E$16))</f>
        <v>0</v>
      </c>
      <c r="J55" s="65">
        <f>(I55)/((1+'Information Sheet'!$C$17)^(G55))</f>
        <v>0</v>
      </c>
    </row>
    <row r="56" spans="2:10" hidden="1" outlineLevel="1" x14ac:dyDescent="0.25">
      <c r="B56" s="120">
        <f t="shared" si="0"/>
        <v>29</v>
      </c>
      <c r="C56" s="120">
        <f t="shared" si="1"/>
        <v>29</v>
      </c>
      <c r="D56" s="119">
        <f>IF(C56&gt;ret.age1,0,D55*(1+'Information Sheet'!$C$16))</f>
        <v>0</v>
      </c>
      <c r="E56" s="65">
        <f>(D56)/((1+'Information Sheet'!$C$17)^(B56))</f>
        <v>0</v>
      </c>
      <c r="G56" s="120">
        <f t="shared" si="2"/>
        <v>29</v>
      </c>
      <c r="H56" s="120">
        <f t="shared" si="3"/>
        <v>29</v>
      </c>
      <c r="I56" s="119">
        <f>IF(H56&gt;ret.age2,0,I55*(1+'Information Sheet'!$E$16))</f>
        <v>0</v>
      </c>
      <c r="J56" s="65">
        <f>(I56)/((1+'Information Sheet'!$C$17)^(G56))</f>
        <v>0</v>
      </c>
    </row>
    <row r="57" spans="2:10" hidden="1" outlineLevel="1" x14ac:dyDescent="0.25">
      <c r="B57" s="120">
        <f t="shared" si="0"/>
        <v>30</v>
      </c>
      <c r="C57" s="120">
        <f t="shared" si="1"/>
        <v>30</v>
      </c>
      <c r="D57" s="119">
        <f>IF(C57&gt;ret.age1,0,D56*(1+'Information Sheet'!$C$16))</f>
        <v>0</v>
      </c>
      <c r="E57" s="65">
        <f>(D57)/((1+'Information Sheet'!$C$17)^(B57))</f>
        <v>0</v>
      </c>
      <c r="G57" s="120">
        <f t="shared" si="2"/>
        <v>30</v>
      </c>
      <c r="H57" s="120">
        <f t="shared" si="3"/>
        <v>30</v>
      </c>
      <c r="I57" s="119">
        <f>IF(H57&gt;ret.age2,0,I56*(1+'Information Sheet'!$E$16))</f>
        <v>0</v>
      </c>
      <c r="J57" s="65">
        <f>(I57)/((1+'Information Sheet'!$C$17)^(G57))</f>
        <v>0</v>
      </c>
    </row>
    <row r="58" spans="2:10" hidden="1" outlineLevel="1" x14ac:dyDescent="0.25">
      <c r="B58" s="120">
        <f t="shared" si="0"/>
        <v>31</v>
      </c>
      <c r="C58" s="120">
        <f t="shared" si="1"/>
        <v>31</v>
      </c>
      <c r="D58" s="119">
        <f>IF(C58&gt;ret.age1,0,D57*(1+'Information Sheet'!$C$16))</f>
        <v>0</v>
      </c>
      <c r="E58" s="65">
        <f>(D58)/((1+'Information Sheet'!$C$17)^(B58))</f>
        <v>0</v>
      </c>
      <c r="G58" s="120">
        <f t="shared" si="2"/>
        <v>31</v>
      </c>
      <c r="H58" s="120">
        <f t="shared" si="3"/>
        <v>31</v>
      </c>
      <c r="I58" s="119">
        <f>IF(H58&gt;ret.age2,0,I57*(1+'Information Sheet'!$E$16))</f>
        <v>0</v>
      </c>
      <c r="J58" s="65">
        <f>(I58)/((1+'Information Sheet'!$C$17)^(G58))</f>
        <v>0</v>
      </c>
    </row>
    <row r="59" spans="2:10" hidden="1" outlineLevel="1" x14ac:dyDescent="0.25">
      <c r="B59" s="120">
        <f t="shared" si="0"/>
        <v>32</v>
      </c>
      <c r="C59" s="120">
        <f t="shared" si="1"/>
        <v>32</v>
      </c>
      <c r="D59" s="119">
        <f>IF(C59&gt;ret.age1,0,D58*(1+'Information Sheet'!$C$16))</f>
        <v>0</v>
      </c>
      <c r="E59" s="65">
        <f>(D59)/((1+'Information Sheet'!$C$17)^(B59))</f>
        <v>0</v>
      </c>
      <c r="G59" s="120">
        <f t="shared" si="2"/>
        <v>32</v>
      </c>
      <c r="H59" s="120">
        <f t="shared" si="3"/>
        <v>32</v>
      </c>
      <c r="I59" s="119">
        <f>IF(H59&gt;ret.age2,0,I58*(1+'Information Sheet'!$E$16))</f>
        <v>0</v>
      </c>
      <c r="J59" s="65">
        <f>(I59)/((1+'Information Sheet'!$C$17)^(G59))</f>
        <v>0</v>
      </c>
    </row>
    <row r="60" spans="2:10" hidden="1" outlineLevel="1" x14ac:dyDescent="0.25">
      <c r="B60" s="120">
        <f t="shared" si="0"/>
        <v>33</v>
      </c>
      <c r="C60" s="120">
        <f t="shared" si="1"/>
        <v>33</v>
      </c>
      <c r="D60" s="119">
        <f>IF(C60&gt;ret.age1,0,D59*(1+'Information Sheet'!$C$16))</f>
        <v>0</v>
      </c>
      <c r="E60" s="65">
        <f>(D60)/((1+'Information Sheet'!$C$17)^(B60))</f>
        <v>0</v>
      </c>
      <c r="G60" s="120">
        <f t="shared" si="2"/>
        <v>33</v>
      </c>
      <c r="H60" s="120">
        <f t="shared" si="3"/>
        <v>33</v>
      </c>
      <c r="I60" s="119">
        <f>IF(H60&gt;ret.age2,0,I59*(1+'Information Sheet'!$E$16))</f>
        <v>0</v>
      </c>
      <c r="J60" s="65">
        <f>(I60)/((1+'Information Sheet'!$C$17)^(G60))</f>
        <v>0</v>
      </c>
    </row>
    <row r="61" spans="2:10" hidden="1" outlineLevel="1" x14ac:dyDescent="0.25">
      <c r="B61" s="120">
        <f t="shared" si="0"/>
        <v>34</v>
      </c>
      <c r="C61" s="120">
        <f t="shared" si="1"/>
        <v>34</v>
      </c>
      <c r="D61" s="119">
        <f>IF(C61&gt;ret.age1,0,D60*(1+'Information Sheet'!$C$16))</f>
        <v>0</v>
      </c>
      <c r="E61" s="65">
        <f>(D61)/((1+'Information Sheet'!$C$17)^(B61))</f>
        <v>0</v>
      </c>
      <c r="G61" s="120">
        <f t="shared" si="2"/>
        <v>34</v>
      </c>
      <c r="H61" s="120">
        <f t="shared" si="3"/>
        <v>34</v>
      </c>
      <c r="I61" s="119">
        <f>IF(H61&gt;ret.age2,0,I60*(1+'Information Sheet'!$E$16))</f>
        <v>0</v>
      </c>
      <c r="J61" s="65">
        <f>(I61)/((1+'Information Sheet'!$C$17)^(G61))</f>
        <v>0</v>
      </c>
    </row>
    <row r="62" spans="2:10" hidden="1" outlineLevel="1" x14ac:dyDescent="0.25">
      <c r="B62" s="120">
        <f t="shared" si="0"/>
        <v>35</v>
      </c>
      <c r="C62" s="120">
        <f t="shared" si="1"/>
        <v>35</v>
      </c>
      <c r="D62" s="119">
        <f>IF(C62&gt;ret.age1,0,D61*(1+'Information Sheet'!$C$16))</f>
        <v>0</v>
      </c>
      <c r="E62" s="65">
        <f>(D62)/((1+'Information Sheet'!$C$17)^(B62))</f>
        <v>0</v>
      </c>
      <c r="G62" s="120">
        <f t="shared" si="2"/>
        <v>35</v>
      </c>
      <c r="H62" s="120">
        <f t="shared" si="3"/>
        <v>35</v>
      </c>
      <c r="I62" s="119">
        <f>IF(H62&gt;ret.age2,0,I61*(1+'Information Sheet'!$E$16))</f>
        <v>0</v>
      </c>
      <c r="J62" s="65">
        <f>(I62)/((1+'Information Sheet'!$C$17)^(G62))</f>
        <v>0</v>
      </c>
    </row>
    <row r="63" spans="2:10" hidden="1" outlineLevel="1" x14ac:dyDescent="0.25">
      <c r="B63" s="120">
        <f t="shared" si="0"/>
        <v>36</v>
      </c>
      <c r="C63" s="120">
        <f t="shared" si="1"/>
        <v>36</v>
      </c>
      <c r="D63" s="119">
        <f>IF(C63&gt;ret.age1,0,D62*(1+'Information Sheet'!$C$16))</f>
        <v>0</v>
      </c>
      <c r="E63" s="65">
        <f>(D63)/((1+'Information Sheet'!$C$17)^(B63))</f>
        <v>0</v>
      </c>
      <c r="G63" s="120">
        <f t="shared" si="2"/>
        <v>36</v>
      </c>
      <c r="H63" s="120">
        <f t="shared" si="3"/>
        <v>36</v>
      </c>
      <c r="I63" s="119">
        <f>IF(H63&gt;ret.age2,0,I62*(1+'Information Sheet'!$E$16))</f>
        <v>0</v>
      </c>
      <c r="J63" s="65">
        <f>(I63)/((1+'Information Sheet'!$C$17)^(G63))</f>
        <v>0</v>
      </c>
    </row>
    <row r="64" spans="2:10" hidden="1" outlineLevel="1" x14ac:dyDescent="0.25">
      <c r="B64" s="120">
        <f t="shared" si="0"/>
        <v>37</v>
      </c>
      <c r="C64" s="120">
        <f t="shared" si="1"/>
        <v>37</v>
      </c>
      <c r="D64" s="119">
        <f>IF(C64&gt;ret.age1,0,D63*(1+'Information Sheet'!$C$16))</f>
        <v>0</v>
      </c>
      <c r="E64" s="65">
        <f>(D64)/((1+'Information Sheet'!$C$17)^(B64))</f>
        <v>0</v>
      </c>
      <c r="G64" s="120">
        <f t="shared" si="2"/>
        <v>37</v>
      </c>
      <c r="H64" s="120">
        <f t="shared" si="3"/>
        <v>37</v>
      </c>
      <c r="I64" s="119">
        <f>IF(H64&gt;ret.age2,0,I63*(1+'Information Sheet'!$E$16))</f>
        <v>0</v>
      </c>
      <c r="J64" s="65">
        <f>(I64)/((1+'Information Sheet'!$C$17)^(G64))</f>
        <v>0</v>
      </c>
    </row>
    <row r="65" spans="1:10" hidden="1" outlineLevel="1" x14ac:dyDescent="0.25">
      <c r="B65" s="120">
        <f t="shared" si="0"/>
        <v>38</v>
      </c>
      <c r="C65" s="120">
        <f t="shared" si="1"/>
        <v>38</v>
      </c>
      <c r="D65" s="119">
        <f>IF(C65&gt;ret.age1,0,D64*(1+'Information Sheet'!$C$16))</f>
        <v>0</v>
      </c>
      <c r="E65" s="65">
        <f>(D65)/((1+'Information Sheet'!$C$17)^(B65))</f>
        <v>0</v>
      </c>
      <c r="G65" s="120">
        <f t="shared" si="2"/>
        <v>38</v>
      </c>
      <c r="H65" s="120">
        <f t="shared" si="3"/>
        <v>38</v>
      </c>
      <c r="I65" s="119">
        <f>IF(H65&gt;ret.age2,0,I64*(1+'Information Sheet'!$E$16))</f>
        <v>0</v>
      </c>
      <c r="J65" s="65">
        <f>(I65)/((1+'Information Sheet'!$C$17)^(G65))</f>
        <v>0</v>
      </c>
    </row>
    <row r="66" spans="1:10" hidden="1" outlineLevel="1" x14ac:dyDescent="0.25">
      <c r="B66" s="120">
        <f t="shared" si="0"/>
        <v>39</v>
      </c>
      <c r="C66" s="120">
        <f t="shared" si="1"/>
        <v>39</v>
      </c>
      <c r="D66" s="119">
        <f>IF(C66&gt;ret.age1,0,D65*(1+'Information Sheet'!$C$16))</f>
        <v>0</v>
      </c>
      <c r="E66" s="65">
        <f>(D66)/((1+'Information Sheet'!$C$17)^(B66))</f>
        <v>0</v>
      </c>
      <c r="G66" s="120">
        <f t="shared" si="2"/>
        <v>39</v>
      </c>
      <c r="H66" s="120">
        <f t="shared" si="3"/>
        <v>39</v>
      </c>
      <c r="I66" s="119">
        <f>IF(H66&gt;ret.age2,0,I65*(1+'Information Sheet'!$E$16))</f>
        <v>0</v>
      </c>
      <c r="J66" s="65">
        <f>(I66)/((1+'Information Sheet'!$C$17)^(G66))</f>
        <v>0</v>
      </c>
    </row>
    <row r="67" spans="1:10" hidden="1" outlineLevel="1" x14ac:dyDescent="0.25">
      <c r="B67" s="120">
        <f t="shared" si="0"/>
        <v>40</v>
      </c>
      <c r="C67" s="120">
        <f t="shared" si="1"/>
        <v>40</v>
      </c>
      <c r="D67" s="119">
        <f>IF(C67&gt;ret.age1,0,D66*(1+'Information Sheet'!$C$16))</f>
        <v>0</v>
      </c>
      <c r="E67" s="65">
        <f>(D67)/((1+'Information Sheet'!$C$17)^(B67))</f>
        <v>0</v>
      </c>
      <c r="G67" s="120">
        <f t="shared" si="2"/>
        <v>40</v>
      </c>
      <c r="H67" s="120">
        <f t="shared" si="3"/>
        <v>40</v>
      </c>
      <c r="I67" s="119">
        <f>IF(H67&gt;ret.age2,0,I66*(1+'Information Sheet'!$E$16))</f>
        <v>0</v>
      </c>
      <c r="J67" s="65">
        <f>(I67)/((1+'Information Sheet'!$C$17)^(G67))</f>
        <v>0</v>
      </c>
    </row>
    <row r="68" spans="1:10" hidden="1" outlineLevel="1" x14ac:dyDescent="0.25">
      <c r="B68" s="120">
        <f t="shared" si="0"/>
        <v>41</v>
      </c>
      <c r="C68" s="120">
        <f t="shared" si="1"/>
        <v>41</v>
      </c>
      <c r="D68" s="119">
        <f>IF(C68&gt;ret.age1,0,D67*(1+'Information Sheet'!$C$16))</f>
        <v>0</v>
      </c>
      <c r="E68" s="65">
        <f>(D68)/((1+'Information Sheet'!$C$17)^(B68))</f>
        <v>0</v>
      </c>
      <c r="G68" s="120">
        <f t="shared" si="2"/>
        <v>41</v>
      </c>
      <c r="H68" s="120">
        <f t="shared" si="3"/>
        <v>41</v>
      </c>
      <c r="I68" s="119">
        <f>IF(H68&gt;ret.age2,0,I67*(1+'Information Sheet'!$E$16))</f>
        <v>0</v>
      </c>
      <c r="J68" s="65">
        <f>(I68)/((1+'Information Sheet'!$C$17)^(G68))</f>
        <v>0</v>
      </c>
    </row>
    <row r="69" spans="1:10" hidden="1" outlineLevel="1" x14ac:dyDescent="0.25">
      <c r="B69" s="120">
        <f t="shared" si="0"/>
        <v>42</v>
      </c>
      <c r="C69" s="120">
        <f t="shared" si="1"/>
        <v>42</v>
      </c>
      <c r="D69" s="119">
        <f>IF(C69&gt;ret.age1,0,D68*(1+'Information Sheet'!$C$16))</f>
        <v>0</v>
      </c>
      <c r="E69" s="65">
        <f>(D69)/((1+'Information Sheet'!$C$17)^(B69))</f>
        <v>0</v>
      </c>
      <c r="G69" s="120">
        <f t="shared" si="2"/>
        <v>42</v>
      </c>
      <c r="H69" s="120">
        <f t="shared" si="3"/>
        <v>42</v>
      </c>
      <c r="I69" s="119">
        <f>IF(H69&gt;ret.age2,0,I68*(1+'Information Sheet'!$E$16))</f>
        <v>0</v>
      </c>
      <c r="J69" s="65">
        <f>(I69)/((1+'Information Sheet'!$C$17)^(G69))</f>
        <v>0</v>
      </c>
    </row>
    <row r="70" spans="1:10" hidden="1" outlineLevel="1" x14ac:dyDescent="0.25">
      <c r="B70" s="120">
        <f t="shared" si="0"/>
        <v>43</v>
      </c>
      <c r="C70" s="120">
        <f t="shared" si="1"/>
        <v>43</v>
      </c>
      <c r="D70" s="119">
        <f>IF(C70&gt;ret.age1,0,D69*(1+'Information Sheet'!$C$16))</f>
        <v>0</v>
      </c>
      <c r="E70" s="65">
        <f>(D70)/((1+'Information Sheet'!$C$17)^(B70))</f>
        <v>0</v>
      </c>
      <c r="G70" s="120">
        <f t="shared" si="2"/>
        <v>43</v>
      </c>
      <c r="H70" s="120">
        <f t="shared" si="3"/>
        <v>43</v>
      </c>
      <c r="I70" s="119">
        <f>IF(H70&gt;ret.age2,0,I69*(1+'Information Sheet'!$E$16))</f>
        <v>0</v>
      </c>
      <c r="J70" s="65">
        <f>(I70)/((1+'Information Sheet'!$C$17)^(G70))</f>
        <v>0</v>
      </c>
    </row>
    <row r="71" spans="1:10" hidden="1" outlineLevel="1" x14ac:dyDescent="0.25">
      <c r="B71" s="120">
        <f t="shared" si="0"/>
        <v>44</v>
      </c>
      <c r="C71" s="120">
        <f t="shared" si="1"/>
        <v>44</v>
      </c>
      <c r="D71" s="119">
        <f>IF(C71&gt;ret.age1,0,D70*(1+'Information Sheet'!$C$16))</f>
        <v>0</v>
      </c>
      <c r="E71" s="65">
        <f>(D71)/((1+'Information Sheet'!$C$17)^(B71))</f>
        <v>0</v>
      </c>
      <c r="G71" s="120">
        <f t="shared" si="2"/>
        <v>44</v>
      </c>
      <c r="H71" s="120">
        <f t="shared" si="3"/>
        <v>44</v>
      </c>
      <c r="I71" s="119">
        <f>IF(H71&gt;ret.age2,0,I70*(1+'Information Sheet'!$E$16))</f>
        <v>0</v>
      </c>
      <c r="J71" s="65">
        <f>(I71)/((1+'Information Sheet'!$C$17)^(G71))</f>
        <v>0</v>
      </c>
    </row>
    <row r="72" spans="1:10" hidden="1" outlineLevel="1" x14ac:dyDescent="0.25">
      <c r="B72" s="120">
        <f t="shared" si="0"/>
        <v>45</v>
      </c>
      <c r="C72" s="120">
        <f t="shared" si="1"/>
        <v>45</v>
      </c>
      <c r="D72" s="119">
        <f>IF(C72&gt;ret.age1,0,D71*(1+'Information Sheet'!$C$16))</f>
        <v>0</v>
      </c>
      <c r="E72" s="65">
        <f>(D72)/((1+'Information Sheet'!$C$17)^(B72))</f>
        <v>0</v>
      </c>
      <c r="G72" s="120">
        <f t="shared" si="2"/>
        <v>45</v>
      </c>
      <c r="H72" s="120">
        <f t="shared" si="3"/>
        <v>45</v>
      </c>
      <c r="I72" s="119">
        <f>IF(H72&gt;ret.age2,0,I71*(1+'Information Sheet'!$E$16))</f>
        <v>0</v>
      </c>
      <c r="J72" s="65">
        <f>(I72)/((1+'Information Sheet'!$C$17)^(G72))</f>
        <v>0</v>
      </c>
    </row>
    <row r="73" spans="1:10" hidden="1" outlineLevel="1" x14ac:dyDescent="0.25">
      <c r="B73" s="120">
        <f t="shared" si="0"/>
        <v>46</v>
      </c>
      <c r="C73" s="120">
        <f t="shared" si="1"/>
        <v>46</v>
      </c>
      <c r="D73" s="119">
        <f>IF(C73&gt;ret.age1,0,D72*(1+'Information Sheet'!$C$16))</f>
        <v>0</v>
      </c>
      <c r="E73" s="65">
        <f>(D73)/((1+'Information Sheet'!$C$17)^(B73))</f>
        <v>0</v>
      </c>
      <c r="G73" s="120">
        <f t="shared" si="2"/>
        <v>46</v>
      </c>
      <c r="H73" s="120">
        <f t="shared" si="3"/>
        <v>46</v>
      </c>
      <c r="I73" s="119">
        <f>IF(H73&gt;ret.age2,0,I72*(1+'Information Sheet'!$E$16))</f>
        <v>0</v>
      </c>
      <c r="J73" s="65">
        <f>(I73)/((1+'Information Sheet'!$C$17)^(G73))</f>
        <v>0</v>
      </c>
    </row>
    <row r="74" spans="1:10" hidden="1" outlineLevel="1" x14ac:dyDescent="0.25">
      <c r="B74" s="120">
        <f t="shared" si="0"/>
        <v>47</v>
      </c>
      <c r="C74" s="120">
        <f t="shared" si="1"/>
        <v>47</v>
      </c>
      <c r="D74" s="119">
        <f>IF(C74&gt;ret.age1,0,D73*(1+'Information Sheet'!$C$16))</f>
        <v>0</v>
      </c>
      <c r="E74" s="65">
        <f>(D74)/((1+'Information Sheet'!$C$17)^(B74))</f>
        <v>0</v>
      </c>
      <c r="G74" s="120">
        <f t="shared" si="2"/>
        <v>47</v>
      </c>
      <c r="H74" s="120">
        <f t="shared" si="3"/>
        <v>47</v>
      </c>
      <c r="I74" s="119">
        <f>IF(H74&gt;ret.age2,0,I73*(1+'Information Sheet'!$E$16))</f>
        <v>0</v>
      </c>
      <c r="J74" s="65">
        <f>(I74)/((1+'Information Sheet'!$C$17)^(G74))</f>
        <v>0</v>
      </c>
    </row>
    <row r="75" spans="1:10" hidden="1" outlineLevel="1" x14ac:dyDescent="0.25">
      <c r="B75" s="120">
        <f t="shared" si="0"/>
        <v>48</v>
      </c>
      <c r="C75" s="120">
        <f t="shared" si="1"/>
        <v>48</v>
      </c>
      <c r="D75" s="119">
        <f>IF(C75&gt;ret.age1,0,D74*(1+'Information Sheet'!$C$16))</f>
        <v>0</v>
      </c>
      <c r="E75" s="65">
        <f>(D75)/((1+'Information Sheet'!$C$17)^(B75))</f>
        <v>0</v>
      </c>
      <c r="G75" s="120">
        <f t="shared" si="2"/>
        <v>48</v>
      </c>
      <c r="H75" s="120">
        <f t="shared" si="3"/>
        <v>48</v>
      </c>
      <c r="I75" s="119">
        <f>IF(H75&gt;ret.age2,0,I74*(1+'Information Sheet'!$E$16))</f>
        <v>0</v>
      </c>
      <c r="J75" s="65">
        <f>(I75)/((1+'Information Sheet'!$C$17)^(G75))</f>
        <v>0</v>
      </c>
    </row>
    <row r="76" spans="1:10" hidden="1" outlineLevel="1" x14ac:dyDescent="0.25">
      <c r="B76" s="120">
        <f t="shared" si="0"/>
        <v>49</v>
      </c>
      <c r="C76" s="120">
        <f t="shared" si="1"/>
        <v>49</v>
      </c>
      <c r="D76" s="119">
        <f>IF(C76&gt;ret.age1,0,D75*(1+'Information Sheet'!$C$16))</f>
        <v>0</v>
      </c>
      <c r="E76" s="65">
        <f>(D76)/((1+'Information Sheet'!$C$17)^(B76))</f>
        <v>0</v>
      </c>
      <c r="G76" s="120">
        <f t="shared" si="2"/>
        <v>49</v>
      </c>
      <c r="H76" s="120">
        <f t="shared" si="3"/>
        <v>49</v>
      </c>
      <c r="I76" s="119">
        <f>IF(H76&gt;ret.age2,0,I75*(1+'Information Sheet'!$E$16))</f>
        <v>0</v>
      </c>
      <c r="J76" s="65">
        <f>(I76)/((1+'Information Sheet'!$C$17)^(G76))</f>
        <v>0</v>
      </c>
    </row>
    <row r="77" spans="1:10" ht="15.75" hidden="1" outlineLevel="1" thickBot="1" x14ac:dyDescent="0.3">
      <c r="B77" s="121">
        <f t="shared" si="0"/>
        <v>50</v>
      </c>
      <c r="C77" s="121">
        <f t="shared" si="1"/>
        <v>50</v>
      </c>
      <c r="D77" s="122">
        <f>IF(C77&gt;ret.age1,0,D76*(1+'Information Sheet'!$C$16))</f>
        <v>0</v>
      </c>
      <c r="E77" s="65">
        <f>(D77)/((1+'Information Sheet'!$C$17)^(B77))</f>
        <v>0</v>
      </c>
      <c r="G77" s="121">
        <f t="shared" si="2"/>
        <v>50</v>
      </c>
      <c r="H77" s="121">
        <f t="shared" si="3"/>
        <v>50</v>
      </c>
      <c r="I77" s="122">
        <f>IF(H77&gt;ret.age2,0,I76*(1+'Information Sheet'!$E$16))</f>
        <v>0</v>
      </c>
      <c r="J77" s="65">
        <f>(I77)/((1+'Information Sheet'!$C$17)^(G77))</f>
        <v>0</v>
      </c>
    </row>
    <row r="78" spans="1:10" ht="19.5" hidden="1" outlineLevel="1" thickBot="1" x14ac:dyDescent="0.35">
      <c r="B78" s="150" t="s">
        <v>7</v>
      </c>
      <c r="C78" s="151"/>
      <c r="D78" s="152"/>
      <c r="E78" s="123">
        <f>SUM(E27:E77)</f>
        <v>0</v>
      </c>
      <c r="G78" s="150" t="s">
        <v>7</v>
      </c>
      <c r="H78" s="151"/>
      <c r="I78" s="152"/>
      <c r="J78" s="123">
        <f>SUM(J27:J77)</f>
        <v>0</v>
      </c>
    </row>
    <row r="79" spans="1:10" collapsed="1" x14ac:dyDescent="0.25"/>
    <row r="80" spans="1:10" x14ac:dyDescent="0.25">
      <c r="A80" s="97"/>
      <c r="B80" s="98" t="s">
        <v>19</v>
      </c>
      <c r="C80" s="98"/>
      <c r="D80" s="98"/>
      <c r="E80" s="97"/>
      <c r="F80" s="97"/>
      <c r="G80" s="97"/>
      <c r="H80" s="97"/>
      <c r="I80" s="97"/>
    </row>
  </sheetData>
  <sheetProtection password="FFB7" sheet="1" formatCells="0" formatColumns="0" formatRows="0" insertColumns="0" insertRows="0" insertHyperlinks="0" deleteColumns="0" deleteRows="0" selectLockedCells="1" sort="0" autoFilter="0" pivotTables="0"/>
  <mergeCells count="14">
    <mergeCell ref="G4:J4"/>
    <mergeCell ref="G25:J25"/>
    <mergeCell ref="G78:I78"/>
    <mergeCell ref="B4:E4"/>
    <mergeCell ref="B78:D78"/>
    <mergeCell ref="B25:E25"/>
    <mergeCell ref="B6:D6"/>
    <mergeCell ref="G6:I6"/>
    <mergeCell ref="B7:D7"/>
    <mergeCell ref="B8:D8"/>
    <mergeCell ref="B9:D9"/>
    <mergeCell ref="G7:I7"/>
    <mergeCell ref="G8:I8"/>
    <mergeCell ref="G9:I9"/>
  </mergeCells>
  <conditionalFormatting sqref="B27:E77 G27:J77">
    <cfRule type="expression" dxfId="8" priority="6" stopIfTrue="1">
      <formula>#REF!=Ret.Age</formula>
    </cfRule>
  </conditionalFormatting>
  <pageMargins left="0.7" right="0.7" top="0.75" bottom="0.75" header="0.3" footer="0.3"/>
  <pageSetup paperSize="9" orientation="portrait" r:id="rId1"/>
  <ignoredErrors>
    <ignoredError sqref="E27 J48"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zoomScale="120" zoomScaleNormal="120" workbookViewId="0">
      <selection activeCell="G59" sqref="G59"/>
    </sheetView>
  </sheetViews>
  <sheetFormatPr defaultColWidth="9.140625" defaultRowHeight="15" outlineLevelRow="1" x14ac:dyDescent="0.25"/>
  <cols>
    <col min="1" max="1" width="2.7109375" style="124" customWidth="1"/>
    <col min="2" max="2" width="51.85546875" style="124" customWidth="1"/>
    <col min="3" max="3" width="14.7109375" style="124" customWidth="1"/>
    <col min="4" max="4" width="4.42578125" style="124" customWidth="1"/>
    <col min="5" max="5" width="51.85546875" style="124" customWidth="1"/>
    <col min="6" max="6" width="14.7109375" style="124" customWidth="1"/>
    <col min="7" max="8" width="9.140625" style="124"/>
    <col min="9" max="9" width="11.5703125" style="124" bestFit="1" customWidth="1"/>
    <col min="10" max="11" width="12.28515625" style="124" bestFit="1" customWidth="1"/>
    <col min="12" max="16384" width="9.140625" style="124"/>
  </cols>
  <sheetData>
    <row r="1" spans="1:11" x14ac:dyDescent="0.25">
      <c r="A1" s="2"/>
      <c r="B1" s="2"/>
    </row>
    <row r="2" spans="1:11" x14ac:dyDescent="0.25">
      <c r="A2" s="2"/>
      <c r="B2" s="2"/>
    </row>
    <row r="3" spans="1:11" x14ac:dyDescent="0.25">
      <c r="A3" s="2"/>
      <c r="B3" s="2"/>
    </row>
    <row r="4" spans="1:11" ht="54.75" customHeight="1" x14ac:dyDescent="0.4">
      <c r="A4" s="2"/>
      <c r="B4" s="165" t="str">
        <f>" Expense Replacement Value of "&amp;self&amp;" under Scenario 1"</f>
        <v xml:space="preserve"> Expense Replacement Value of Mr.ABC under Scenario 1</v>
      </c>
      <c r="C4" s="166"/>
      <c r="E4" s="163" t="str">
        <f>" Expense Replacement Value of "&amp;spouse&amp;" under scenario 2"</f>
        <v xml:space="preserve"> Expense Replacement Value of Mr.ABC under scenario 2</v>
      </c>
      <c r="F4" s="164"/>
    </row>
    <row r="5" spans="1:11" ht="10.5" customHeight="1" x14ac:dyDescent="0.25">
      <c r="A5" s="7"/>
      <c r="B5" s="8"/>
      <c r="I5" s="125"/>
      <c r="J5" s="126"/>
      <c r="K5" s="126"/>
    </row>
    <row r="6" spans="1:11" ht="10.5" customHeight="1" x14ac:dyDescent="0.25">
      <c r="A6" s="7"/>
      <c r="B6" s="8"/>
      <c r="I6" s="125"/>
    </row>
    <row r="7" spans="1:11" x14ac:dyDescent="0.25">
      <c r="A7" s="9"/>
      <c r="B7" s="66" t="s">
        <v>10</v>
      </c>
      <c r="C7" s="66" t="s">
        <v>11</v>
      </c>
      <c r="E7" s="66" t="s">
        <v>10</v>
      </c>
      <c r="F7" s="66" t="s">
        <v>11</v>
      </c>
      <c r="I7" s="125"/>
    </row>
    <row r="8" spans="1:11" x14ac:dyDescent="0.25">
      <c r="A8" s="9"/>
      <c r="B8" s="14" t="s">
        <v>12</v>
      </c>
      <c r="C8" s="127">
        <f>SUM('Information Sheet'!C31:C33)</f>
        <v>0</v>
      </c>
      <c r="E8" s="14" t="s">
        <v>12</v>
      </c>
      <c r="F8" s="127">
        <f>SUM('Information Sheet'!E31:E33)</f>
        <v>0</v>
      </c>
      <c r="I8" s="125"/>
    </row>
    <row r="9" spans="1:11" x14ac:dyDescent="0.25">
      <c r="A9" s="9"/>
      <c r="B9" s="14" t="s">
        <v>25</v>
      </c>
      <c r="C9" s="127">
        <f>SUM('Information Sheet'!C35:C39)</f>
        <v>0</v>
      </c>
      <c r="E9" s="14" t="s">
        <v>25</v>
      </c>
      <c r="F9" s="127">
        <f>SUM('Information Sheet'!E35:E39)</f>
        <v>0</v>
      </c>
      <c r="I9" s="125"/>
    </row>
    <row r="10" spans="1:11" ht="15.75" thickBot="1" x14ac:dyDescent="0.3">
      <c r="A10" s="9"/>
      <c r="B10" s="15" t="s">
        <v>26</v>
      </c>
      <c r="C10" s="128">
        <f>PV('Information Sheet'!D46/12,'Information Sheet'!D23*12,-(('Information Sheet'!D43*12)+'Information Sheet'!C44)/12,0,1)</f>
        <v>0</v>
      </c>
      <c r="E10" s="15" t="s">
        <v>26</v>
      </c>
      <c r="F10" s="128">
        <f>PV('Information Sheet'!F46/12,'Information Sheet'!F23*12,-(('Information Sheet'!F43*12)+'Information Sheet'!E44)/12,0,1)</f>
        <v>0</v>
      </c>
    </row>
    <row r="11" spans="1:11" ht="16.5" thickBot="1" x14ac:dyDescent="0.3">
      <c r="A11" s="9"/>
      <c r="B11" s="25" t="s">
        <v>48</v>
      </c>
      <c r="C11" s="20">
        <f>C8+C9+C10</f>
        <v>0</v>
      </c>
      <c r="E11" s="25" t="s">
        <v>48</v>
      </c>
      <c r="F11" s="20">
        <f>F8+F9+F10</f>
        <v>0</v>
      </c>
      <c r="H11" s="126"/>
    </row>
    <row r="12" spans="1:11" x14ac:dyDescent="0.25">
      <c r="A12" s="9"/>
      <c r="B12" s="34" t="s">
        <v>53</v>
      </c>
      <c r="C12" s="129">
        <f>Sheet3!E54</f>
        <v>0</v>
      </c>
      <c r="E12" s="34" t="s">
        <v>53</v>
      </c>
      <c r="F12" s="129">
        <f>Sheet3!J54</f>
        <v>0</v>
      </c>
    </row>
    <row r="13" spans="1:11" ht="32.25" customHeight="1" x14ac:dyDescent="0.25">
      <c r="A13" s="9"/>
      <c r="B13" s="18" t="s">
        <v>18</v>
      </c>
      <c r="C13" s="129">
        <f>SUM('Information Sheet'!C48:C53)</f>
        <v>0</v>
      </c>
      <c r="D13" s="130"/>
      <c r="E13" s="18" t="s">
        <v>18</v>
      </c>
      <c r="F13" s="21">
        <f>SUM('Information Sheet'!E48:E53)</f>
        <v>0</v>
      </c>
    </row>
    <row r="14" spans="1:11" ht="16.5" customHeight="1" x14ac:dyDescent="0.25">
      <c r="A14" s="9"/>
      <c r="B14" s="15" t="s">
        <v>23</v>
      </c>
      <c r="C14" s="128">
        <f>'Information Sheet'!C18</f>
        <v>0</v>
      </c>
      <c r="D14" s="105"/>
      <c r="E14" s="15" t="s">
        <v>23</v>
      </c>
      <c r="F14" s="22">
        <f>'Information Sheet'!E18</f>
        <v>0</v>
      </c>
    </row>
    <row r="15" spans="1:11" s="132" customFormat="1" ht="28.5" customHeight="1" x14ac:dyDescent="0.25">
      <c r="A15" s="17"/>
      <c r="B15" s="55" t="s">
        <v>47</v>
      </c>
      <c r="C15" s="56">
        <f>IF(C10=0,0,C11-C13-C14-C12)</f>
        <v>0</v>
      </c>
      <c r="D15" s="131"/>
      <c r="E15" s="55" t="s">
        <v>47</v>
      </c>
      <c r="F15" s="56">
        <f>F11-F13-F14-F12</f>
        <v>0</v>
      </c>
    </row>
    <row r="16" spans="1:11" hidden="1" outlineLevel="1" x14ac:dyDescent="0.25">
      <c r="A16" s="2"/>
      <c r="B16" s="2"/>
    </row>
    <row r="17" spans="1:2" hidden="1" outlineLevel="1" x14ac:dyDescent="0.25">
      <c r="A17" s="2"/>
      <c r="B17" s="2"/>
    </row>
    <row r="18" spans="1:2" hidden="1" outlineLevel="1" x14ac:dyDescent="0.25">
      <c r="A18" s="2"/>
      <c r="B18" s="2"/>
    </row>
    <row r="19" spans="1:2" hidden="1" outlineLevel="1" x14ac:dyDescent="0.25">
      <c r="A19" s="2"/>
      <c r="B19" s="2"/>
    </row>
    <row r="20" spans="1:2" hidden="1" outlineLevel="1" x14ac:dyDescent="0.25">
      <c r="A20" s="2"/>
      <c r="B20" s="2"/>
    </row>
    <row r="21" spans="1:2" hidden="1" outlineLevel="1" x14ac:dyDescent="0.25">
      <c r="A21" s="2"/>
      <c r="B21" s="2"/>
    </row>
    <row r="22" spans="1:2" hidden="1" outlineLevel="1" x14ac:dyDescent="0.25">
      <c r="A22" s="2"/>
      <c r="B22" s="2"/>
    </row>
    <row r="23" spans="1:2" hidden="1" outlineLevel="1" x14ac:dyDescent="0.25">
      <c r="A23" s="2"/>
      <c r="B23" s="2"/>
    </row>
    <row r="24" spans="1:2" hidden="1" outlineLevel="1" x14ac:dyDescent="0.25">
      <c r="A24" s="2"/>
      <c r="B24" s="2"/>
    </row>
    <row r="25" spans="1:2" hidden="1" outlineLevel="1" x14ac:dyDescent="0.25">
      <c r="A25" s="2"/>
      <c r="B25" s="2"/>
    </row>
    <row r="26" spans="1:2" hidden="1" outlineLevel="1" x14ac:dyDescent="0.25">
      <c r="A26" s="2"/>
      <c r="B26" s="2"/>
    </row>
    <row r="27" spans="1:2" hidden="1" outlineLevel="1" x14ac:dyDescent="0.25">
      <c r="A27" s="2"/>
      <c r="B27" s="2"/>
    </row>
    <row r="28" spans="1:2" hidden="1" outlineLevel="1" x14ac:dyDescent="0.25">
      <c r="A28" s="2"/>
      <c r="B28" s="2"/>
    </row>
    <row r="29" spans="1:2" hidden="1" outlineLevel="1" x14ac:dyDescent="0.25">
      <c r="A29" s="2"/>
      <c r="B29" s="2"/>
    </row>
    <row r="30" spans="1:2" hidden="1" outlineLevel="1" x14ac:dyDescent="0.25">
      <c r="A30" s="2"/>
      <c r="B30" s="2"/>
    </row>
    <row r="31" spans="1:2" hidden="1" outlineLevel="1" x14ac:dyDescent="0.25">
      <c r="A31" s="2"/>
      <c r="B31" s="2"/>
    </row>
    <row r="32" spans="1:2" hidden="1" outlineLevel="1" x14ac:dyDescent="0.25">
      <c r="A32" s="2"/>
      <c r="B32" s="2"/>
    </row>
    <row r="33" spans="1:2" hidden="1" outlineLevel="1" x14ac:dyDescent="0.25">
      <c r="A33" s="2"/>
      <c r="B33" s="2"/>
    </row>
    <row r="34" spans="1:2" hidden="1" outlineLevel="1" x14ac:dyDescent="0.25">
      <c r="A34" s="2"/>
      <c r="B34" s="2"/>
    </row>
    <row r="35" spans="1:2" hidden="1" outlineLevel="1" x14ac:dyDescent="0.25">
      <c r="A35" s="2"/>
      <c r="B35" s="2"/>
    </row>
    <row r="36" spans="1:2" hidden="1" outlineLevel="1" x14ac:dyDescent="0.25">
      <c r="A36" s="2"/>
      <c r="B36" s="2"/>
    </row>
    <row r="37" spans="1:2" hidden="1" outlineLevel="1" x14ac:dyDescent="0.25">
      <c r="A37" s="2"/>
      <c r="B37" s="2"/>
    </row>
    <row r="38" spans="1:2" hidden="1" outlineLevel="1" x14ac:dyDescent="0.25">
      <c r="A38" s="2"/>
      <c r="B38" s="2"/>
    </row>
    <row r="39" spans="1:2" hidden="1" outlineLevel="1" x14ac:dyDescent="0.25">
      <c r="A39" s="2"/>
      <c r="B39" s="2"/>
    </row>
    <row r="40" spans="1:2" hidden="1" outlineLevel="1" x14ac:dyDescent="0.25">
      <c r="A40" s="2"/>
      <c r="B40" s="2"/>
    </row>
    <row r="41" spans="1:2" hidden="1" outlineLevel="1" x14ac:dyDescent="0.25">
      <c r="A41" s="2"/>
      <c r="B41" s="2"/>
    </row>
    <row r="42" spans="1:2" hidden="1" outlineLevel="1" x14ac:dyDescent="0.25">
      <c r="A42" s="2"/>
      <c r="B42" s="2"/>
    </row>
    <row r="43" spans="1:2" hidden="1" outlineLevel="1" x14ac:dyDescent="0.25">
      <c r="A43" s="2"/>
      <c r="B43" s="2"/>
    </row>
    <row r="44" spans="1:2" hidden="1" outlineLevel="1" x14ac:dyDescent="0.25">
      <c r="A44" s="2"/>
      <c r="B44" s="2"/>
    </row>
    <row r="45" spans="1:2" hidden="1" outlineLevel="1" x14ac:dyDescent="0.25">
      <c r="A45" s="2"/>
      <c r="B45" s="2"/>
    </row>
    <row r="46" spans="1:2" hidden="1" outlineLevel="1" x14ac:dyDescent="0.25">
      <c r="A46" s="2"/>
      <c r="B46" s="2"/>
    </row>
    <row r="47" spans="1:2" hidden="1" outlineLevel="1" x14ac:dyDescent="0.25">
      <c r="A47" s="2"/>
      <c r="B47" s="2"/>
    </row>
    <row r="48" spans="1:2" hidden="1" outlineLevel="1" x14ac:dyDescent="0.25">
      <c r="A48" s="2"/>
      <c r="B48" s="2"/>
    </row>
    <row r="49" spans="1:6" hidden="1" outlineLevel="1" x14ac:dyDescent="0.25">
      <c r="A49" s="2"/>
      <c r="B49" s="2"/>
    </row>
    <row r="50" spans="1:6" hidden="1" outlineLevel="1" x14ac:dyDescent="0.25">
      <c r="A50" s="2"/>
      <c r="B50" s="2"/>
    </row>
    <row r="51" spans="1:6" hidden="1" outlineLevel="1" x14ac:dyDescent="0.25">
      <c r="A51" s="2"/>
      <c r="B51" s="2"/>
    </row>
    <row r="52" spans="1:6" hidden="1" outlineLevel="1" x14ac:dyDescent="0.25">
      <c r="A52" s="2"/>
      <c r="B52" s="2"/>
    </row>
    <row r="53" spans="1:6" hidden="1" outlineLevel="1" x14ac:dyDescent="0.25">
      <c r="A53" s="2"/>
      <c r="B53" s="2"/>
    </row>
    <row r="54" spans="1:6" hidden="1" outlineLevel="1" x14ac:dyDescent="0.25">
      <c r="A54" s="2"/>
      <c r="B54" s="2"/>
    </row>
    <row r="55" spans="1:6" hidden="1" outlineLevel="1" x14ac:dyDescent="0.25">
      <c r="A55" s="2"/>
      <c r="B55" s="2"/>
    </row>
    <row r="56" spans="1:6" hidden="1" outlineLevel="1" x14ac:dyDescent="0.25">
      <c r="A56" s="2"/>
      <c r="B56" s="2"/>
    </row>
    <row r="57" spans="1:6" hidden="1" outlineLevel="1" x14ac:dyDescent="0.25">
      <c r="A57" s="2"/>
      <c r="B57" s="2"/>
    </row>
    <row r="58" spans="1:6" collapsed="1" x14ac:dyDescent="0.25">
      <c r="A58" s="2"/>
      <c r="B58" s="96"/>
    </row>
    <row r="59" spans="1:6" x14ac:dyDescent="0.25">
      <c r="A59" s="133"/>
      <c r="B59" s="98" t="s">
        <v>19</v>
      </c>
      <c r="C59" s="134"/>
      <c r="D59" s="134"/>
      <c r="E59" s="134"/>
      <c r="F59" s="134"/>
    </row>
  </sheetData>
  <sheetProtection password="FFB7" sheet="1" formatCells="0" formatColumns="0" formatRows="0" insertColumns="0" insertRows="0" insertHyperlinks="0" deleteColumns="0" deleteRows="0" selectLockedCells="1" sort="0" autoFilter="0" pivotTables="0"/>
  <mergeCells count="2">
    <mergeCell ref="E4:F4"/>
    <mergeCell ref="B4:C4"/>
  </mergeCells>
  <conditionalFormatting sqref="B15">
    <cfRule type="expression" dxfId="7" priority="4" stopIfTrue="1">
      <formula>#REF!=Ret.Age</formula>
    </cfRule>
  </conditionalFormatting>
  <conditionalFormatting sqref="C15">
    <cfRule type="expression" dxfId="6" priority="3" stopIfTrue="1">
      <formula>#REF!=Ret.Age</formula>
    </cfRule>
  </conditionalFormatting>
  <conditionalFormatting sqref="E15">
    <cfRule type="expression" dxfId="5" priority="2" stopIfTrue="1">
      <formula>#REF!=Ret.Age</formula>
    </cfRule>
  </conditionalFormatting>
  <conditionalFormatting sqref="F15">
    <cfRule type="expression" dxfId="4" priority="1" stopIfTrue="1">
      <formula>#REF!=Ret.Age</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45"/>
  <sheetViews>
    <sheetView showGridLines="0" zoomScale="140" zoomScaleNormal="140" workbookViewId="0">
      <selection activeCell="B15" sqref="B15"/>
    </sheetView>
  </sheetViews>
  <sheetFormatPr defaultRowHeight="15" outlineLevelRow="1" x14ac:dyDescent="0.25"/>
  <cols>
    <col min="1" max="1" width="3.85546875" customWidth="1"/>
  </cols>
  <sheetData>
    <row r="3" spans="2:12" x14ac:dyDescent="0.25">
      <c r="B3" s="57" t="s">
        <v>77</v>
      </c>
      <c r="C3" s="58"/>
      <c r="D3" s="58"/>
      <c r="E3" s="58"/>
      <c r="F3" s="58"/>
      <c r="G3" s="58"/>
      <c r="H3" s="58"/>
      <c r="I3" s="58"/>
      <c r="J3" s="58"/>
      <c r="K3" s="59"/>
    </row>
    <row r="4" spans="2:12" x14ac:dyDescent="0.25">
      <c r="B4" s="60" t="s">
        <v>73</v>
      </c>
      <c r="C4" s="4"/>
      <c r="D4" s="4"/>
      <c r="E4" s="4"/>
      <c r="F4" s="4"/>
      <c r="G4" s="4"/>
      <c r="H4" s="4"/>
      <c r="I4" s="4"/>
      <c r="J4" s="4"/>
      <c r="K4" s="61"/>
    </row>
    <row r="5" spans="2:12" x14ac:dyDescent="0.25">
      <c r="B5" s="62" t="s">
        <v>78</v>
      </c>
      <c r="C5" s="63"/>
      <c r="D5" s="63"/>
      <c r="E5" s="63"/>
      <c r="F5" s="63"/>
      <c r="G5" s="63"/>
      <c r="H5" s="63"/>
      <c r="I5" s="63"/>
      <c r="J5" s="63"/>
      <c r="K5" s="64"/>
    </row>
    <row r="6" spans="2:12" ht="10.5" customHeight="1" x14ac:dyDescent="0.25"/>
    <row r="7" spans="2:12" x14ac:dyDescent="0.25">
      <c r="B7" s="6" t="s">
        <v>66</v>
      </c>
    </row>
    <row r="8" spans="2:12" x14ac:dyDescent="0.25">
      <c r="B8" s="6"/>
    </row>
    <row r="9" spans="2:12" x14ac:dyDescent="0.25">
      <c r="B9" s="6" t="s">
        <v>67</v>
      </c>
    </row>
    <row r="10" spans="2:12" hidden="1" outlineLevel="1" x14ac:dyDescent="0.25">
      <c r="B10" s="168" t="s">
        <v>80</v>
      </c>
      <c r="C10" s="168"/>
      <c r="D10" s="168"/>
      <c r="E10" s="168"/>
      <c r="F10" s="168"/>
      <c r="G10" s="168"/>
      <c r="H10" s="168"/>
      <c r="I10" s="168"/>
      <c r="J10" s="168"/>
      <c r="K10" s="168"/>
      <c r="L10" s="168"/>
    </row>
    <row r="11" spans="2:12" hidden="1" outlineLevel="1" x14ac:dyDescent="0.25">
      <c r="B11" s="168"/>
      <c r="C11" s="168"/>
      <c r="D11" s="168"/>
      <c r="E11" s="168"/>
      <c r="F11" s="168"/>
      <c r="G11" s="168"/>
      <c r="H11" s="168"/>
      <c r="I11" s="168"/>
      <c r="J11" s="168"/>
      <c r="K11" s="168"/>
      <c r="L11" s="168"/>
    </row>
    <row r="12" spans="2:12" hidden="1" outlineLevel="1" x14ac:dyDescent="0.25">
      <c r="B12" s="168"/>
      <c r="C12" s="168"/>
      <c r="D12" s="168"/>
      <c r="E12" s="168"/>
      <c r="F12" s="168"/>
      <c r="G12" s="168"/>
      <c r="H12" s="168"/>
      <c r="I12" s="168"/>
      <c r="J12" s="168"/>
      <c r="K12" s="168"/>
      <c r="L12" s="168"/>
    </row>
    <row r="13" spans="2:12" hidden="1" outlineLevel="1" x14ac:dyDescent="0.25">
      <c r="B13" s="168"/>
      <c r="C13" s="168"/>
      <c r="D13" s="168"/>
      <c r="E13" s="168"/>
      <c r="F13" s="168"/>
      <c r="G13" s="168"/>
      <c r="H13" s="168"/>
      <c r="I13" s="168"/>
      <c r="J13" s="168"/>
      <c r="K13" s="168"/>
      <c r="L13" s="168"/>
    </row>
    <row r="14" spans="2:12" hidden="1" outlineLevel="1" x14ac:dyDescent="0.25">
      <c r="B14" s="168"/>
      <c r="C14" s="168"/>
      <c r="D14" s="168"/>
      <c r="E14" s="168"/>
      <c r="F14" s="168"/>
      <c r="G14" s="168"/>
      <c r="H14" s="168"/>
      <c r="I14" s="168"/>
      <c r="J14" s="168"/>
      <c r="K14" s="168"/>
      <c r="L14" s="168"/>
    </row>
    <row r="15" spans="2:12" collapsed="1" x14ac:dyDescent="0.25"/>
    <row r="16" spans="2:12" x14ac:dyDescent="0.25">
      <c r="B16" s="6" t="s">
        <v>68</v>
      </c>
    </row>
    <row r="17" spans="2:12" hidden="1" outlineLevel="1" x14ac:dyDescent="0.25">
      <c r="B17" s="167" t="s">
        <v>69</v>
      </c>
      <c r="C17" s="167"/>
      <c r="D17" s="167"/>
      <c r="E17" s="167"/>
      <c r="F17" s="167"/>
      <c r="G17" s="167"/>
      <c r="H17" s="167"/>
      <c r="I17" s="167"/>
      <c r="J17" s="167"/>
      <c r="K17" s="167"/>
      <c r="L17" s="167"/>
    </row>
    <row r="18" spans="2:12" hidden="1" outlineLevel="1" x14ac:dyDescent="0.25">
      <c r="B18" s="167"/>
      <c r="C18" s="167"/>
      <c r="D18" s="167"/>
      <c r="E18" s="167"/>
      <c r="F18" s="167"/>
      <c r="G18" s="167"/>
      <c r="H18" s="167"/>
      <c r="I18" s="167"/>
      <c r="J18" s="167"/>
      <c r="K18" s="167"/>
      <c r="L18" s="167"/>
    </row>
    <row r="19" spans="2:12" hidden="1" outlineLevel="1" x14ac:dyDescent="0.25">
      <c r="B19" s="167"/>
      <c r="C19" s="167"/>
      <c r="D19" s="167"/>
      <c r="E19" s="167"/>
      <c r="F19" s="167"/>
      <c r="G19" s="167"/>
      <c r="H19" s="167"/>
      <c r="I19" s="167"/>
      <c r="J19" s="167"/>
      <c r="K19" s="167"/>
      <c r="L19" s="167"/>
    </row>
    <row r="20" spans="2:12" hidden="1" outlineLevel="1" x14ac:dyDescent="0.25">
      <c r="B20" s="167"/>
      <c r="C20" s="167"/>
      <c r="D20" s="167"/>
      <c r="E20" s="167"/>
      <c r="F20" s="167"/>
      <c r="G20" s="167"/>
      <c r="H20" s="167"/>
      <c r="I20" s="167"/>
      <c r="J20" s="167"/>
      <c r="K20" s="167"/>
      <c r="L20" s="167"/>
    </row>
    <row r="21" spans="2:12" hidden="1" outlineLevel="1" x14ac:dyDescent="0.25">
      <c r="B21" s="167"/>
      <c r="C21" s="167"/>
      <c r="D21" s="167"/>
      <c r="E21" s="167"/>
      <c r="F21" s="167"/>
      <c r="G21" s="167"/>
      <c r="H21" s="167"/>
      <c r="I21" s="167"/>
      <c r="J21" s="167"/>
      <c r="K21" s="167"/>
      <c r="L21" s="167"/>
    </row>
    <row r="22" spans="2:12" hidden="1" outlineLevel="1" x14ac:dyDescent="0.25">
      <c r="B22" s="167"/>
      <c r="C22" s="167"/>
      <c r="D22" s="167"/>
      <c r="E22" s="167"/>
      <c r="F22" s="167"/>
      <c r="G22" s="167"/>
      <c r="H22" s="167"/>
      <c r="I22" s="167"/>
      <c r="J22" s="167"/>
      <c r="K22" s="167"/>
      <c r="L22" s="167"/>
    </row>
    <row r="23" spans="2:12" hidden="1" outlineLevel="1" x14ac:dyDescent="0.25">
      <c r="B23" s="167"/>
      <c r="C23" s="167"/>
      <c r="D23" s="167"/>
      <c r="E23" s="167"/>
      <c r="F23" s="167"/>
      <c r="G23" s="167"/>
      <c r="H23" s="167"/>
      <c r="I23" s="167"/>
      <c r="J23" s="167"/>
      <c r="K23" s="167"/>
      <c r="L23" s="167"/>
    </row>
    <row r="24" spans="2:12" collapsed="1" x14ac:dyDescent="0.25"/>
    <row r="25" spans="2:12" x14ac:dyDescent="0.25">
      <c r="B25" s="6" t="s">
        <v>70</v>
      </c>
    </row>
    <row r="26" spans="2:12" hidden="1" outlineLevel="1" x14ac:dyDescent="0.25">
      <c r="B26" s="167" t="s">
        <v>71</v>
      </c>
      <c r="C26" s="167"/>
      <c r="D26" s="167"/>
      <c r="E26" s="167"/>
      <c r="F26" s="167"/>
      <c r="G26" s="167"/>
      <c r="H26" s="167"/>
      <c r="I26" s="167"/>
      <c r="J26" s="167"/>
      <c r="K26" s="167"/>
      <c r="L26" s="167"/>
    </row>
    <row r="27" spans="2:12" hidden="1" outlineLevel="1" x14ac:dyDescent="0.25">
      <c r="B27" s="167"/>
      <c r="C27" s="167"/>
      <c r="D27" s="167"/>
      <c r="E27" s="167"/>
      <c r="F27" s="167"/>
      <c r="G27" s="167"/>
      <c r="H27" s="167"/>
      <c r="I27" s="167"/>
      <c r="J27" s="167"/>
      <c r="K27" s="167"/>
      <c r="L27" s="167"/>
    </row>
    <row r="28" spans="2:12" collapsed="1" x14ac:dyDescent="0.25"/>
    <row r="30" spans="2:12" x14ac:dyDescent="0.25">
      <c r="B30" s="6" t="s">
        <v>72</v>
      </c>
    </row>
    <row r="31" spans="2:12" x14ac:dyDescent="0.25">
      <c r="B31" s="6"/>
    </row>
    <row r="32" spans="2:12" x14ac:dyDescent="0.25">
      <c r="B32" s="6" t="s">
        <v>67</v>
      </c>
    </row>
    <row r="33" spans="2:12" hidden="1" outlineLevel="1" x14ac:dyDescent="0.25">
      <c r="B33" s="167" t="s">
        <v>74</v>
      </c>
      <c r="C33" s="167"/>
      <c r="D33" s="167"/>
      <c r="E33" s="167"/>
      <c r="F33" s="167"/>
      <c r="G33" s="167"/>
      <c r="H33" s="167"/>
      <c r="I33" s="167"/>
      <c r="J33" s="167"/>
      <c r="K33" s="167"/>
      <c r="L33" s="167"/>
    </row>
    <row r="34" spans="2:12" hidden="1" outlineLevel="1" x14ac:dyDescent="0.25">
      <c r="B34" s="167"/>
      <c r="C34" s="167"/>
      <c r="D34" s="167"/>
      <c r="E34" s="167"/>
      <c r="F34" s="167"/>
      <c r="G34" s="167"/>
      <c r="H34" s="167"/>
      <c r="I34" s="167"/>
      <c r="J34" s="167"/>
      <c r="K34" s="167"/>
      <c r="L34" s="167"/>
    </row>
    <row r="35" spans="2:12" hidden="1" outlineLevel="1" x14ac:dyDescent="0.25">
      <c r="B35" s="167"/>
      <c r="C35" s="167"/>
      <c r="D35" s="167"/>
      <c r="E35" s="167"/>
      <c r="F35" s="167"/>
      <c r="G35" s="167"/>
      <c r="H35" s="167"/>
      <c r="I35" s="167"/>
      <c r="J35" s="167"/>
      <c r="K35" s="167"/>
      <c r="L35" s="167"/>
    </row>
    <row r="36" spans="2:12" collapsed="1" x14ac:dyDescent="0.25"/>
    <row r="37" spans="2:12" x14ac:dyDescent="0.25">
      <c r="B37" s="6" t="s">
        <v>68</v>
      </c>
    </row>
    <row r="38" spans="2:12" hidden="1" outlineLevel="1" x14ac:dyDescent="0.25">
      <c r="B38" s="167" t="s">
        <v>75</v>
      </c>
      <c r="C38" s="167"/>
      <c r="D38" s="167"/>
      <c r="E38" s="167"/>
      <c r="F38" s="167"/>
      <c r="G38" s="167"/>
      <c r="H38" s="167"/>
      <c r="I38" s="167"/>
      <c r="J38" s="167"/>
      <c r="K38" s="167"/>
      <c r="L38" s="167"/>
    </row>
    <row r="39" spans="2:12" hidden="1" outlineLevel="1" x14ac:dyDescent="0.25">
      <c r="B39" s="167"/>
      <c r="C39" s="167"/>
      <c r="D39" s="167"/>
      <c r="E39" s="167"/>
      <c r="F39" s="167"/>
      <c r="G39" s="167"/>
      <c r="H39" s="167"/>
      <c r="I39" s="167"/>
      <c r="J39" s="167"/>
      <c r="K39" s="167"/>
      <c r="L39" s="167"/>
    </row>
    <row r="40" spans="2:12" hidden="1" outlineLevel="1" x14ac:dyDescent="0.25">
      <c r="B40" s="167"/>
      <c r="C40" s="167"/>
      <c r="D40" s="167"/>
      <c r="E40" s="167"/>
      <c r="F40" s="167"/>
      <c r="G40" s="167"/>
      <c r="H40" s="167"/>
      <c r="I40" s="167"/>
      <c r="J40" s="167"/>
      <c r="K40" s="167"/>
      <c r="L40" s="167"/>
    </row>
    <row r="41" spans="2:12" hidden="1" outlineLevel="1" x14ac:dyDescent="0.25">
      <c r="B41" s="167"/>
      <c r="C41" s="167"/>
      <c r="D41" s="167"/>
      <c r="E41" s="167"/>
      <c r="F41" s="167"/>
      <c r="G41" s="167"/>
      <c r="H41" s="167"/>
      <c r="I41" s="167"/>
      <c r="J41" s="167"/>
      <c r="K41" s="167"/>
      <c r="L41" s="167"/>
    </row>
    <row r="42" spans="2:12" hidden="1" outlineLevel="1" x14ac:dyDescent="0.25">
      <c r="B42" s="167"/>
      <c r="C42" s="167"/>
      <c r="D42" s="167"/>
      <c r="E42" s="167"/>
      <c r="F42" s="167"/>
      <c r="G42" s="167"/>
      <c r="H42" s="167"/>
      <c r="I42" s="167"/>
      <c r="J42" s="167"/>
      <c r="K42" s="167"/>
      <c r="L42" s="167"/>
    </row>
    <row r="43" spans="2:12" hidden="1" outlineLevel="1" x14ac:dyDescent="0.25">
      <c r="B43" s="167"/>
      <c r="C43" s="167"/>
      <c r="D43" s="167"/>
      <c r="E43" s="167"/>
      <c r="F43" s="167"/>
      <c r="G43" s="167"/>
      <c r="H43" s="167"/>
      <c r="I43" s="167"/>
      <c r="J43" s="167"/>
      <c r="K43" s="167"/>
      <c r="L43" s="167"/>
    </row>
    <row r="44" spans="2:12" collapsed="1" x14ac:dyDescent="0.25"/>
    <row r="45" spans="2:12" x14ac:dyDescent="0.25">
      <c r="B45" s="5" t="s">
        <v>19</v>
      </c>
    </row>
  </sheetData>
  <mergeCells count="5">
    <mergeCell ref="B33:L35"/>
    <mergeCell ref="B38:L43"/>
    <mergeCell ref="B10:L14"/>
    <mergeCell ref="B17:L23"/>
    <mergeCell ref="B26:L2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91"/>
  <sheetViews>
    <sheetView workbookViewId="0">
      <selection activeCell="K95" sqref="K95"/>
    </sheetView>
  </sheetViews>
  <sheetFormatPr defaultRowHeight="15" x14ac:dyDescent="0.25"/>
  <cols>
    <col min="2" max="2" width="23.85546875" customWidth="1"/>
    <col min="3" max="3" width="13.140625" bestFit="1" customWidth="1"/>
    <col min="4" max="4" width="16" customWidth="1"/>
    <col min="5" max="5" width="18.42578125" customWidth="1"/>
    <col min="7" max="7" width="10.140625" customWidth="1"/>
    <col min="8" max="8" width="25.140625" bestFit="1" customWidth="1"/>
    <col min="9" max="9" width="16" bestFit="1" customWidth="1"/>
    <col min="10" max="10" width="17" customWidth="1"/>
  </cols>
  <sheetData>
    <row r="2" spans="2:10" ht="15.75" thickBot="1" x14ac:dyDescent="0.3"/>
    <row r="3" spans="2:10" x14ac:dyDescent="0.25">
      <c r="B3" s="26">
        <v>0</v>
      </c>
      <c r="C3" s="26">
        <f>'Information Sheet'!C21</f>
        <v>0</v>
      </c>
      <c r="D3" s="27">
        <f>'Information Sheet'!C24*12</f>
        <v>0</v>
      </c>
      <c r="E3" s="3">
        <f>D3</f>
        <v>0</v>
      </c>
      <c r="G3" s="26">
        <v>0</v>
      </c>
      <c r="H3" s="26">
        <f>'Information Sheet'!E21</f>
        <v>0</v>
      </c>
      <c r="I3" s="27">
        <f>'Information Sheet'!E24*12</f>
        <v>0</v>
      </c>
      <c r="J3" s="3">
        <f>I3</f>
        <v>0</v>
      </c>
    </row>
    <row r="4" spans="2:10" x14ac:dyDescent="0.25">
      <c r="B4" s="28">
        <f>B3+1</f>
        <v>1</v>
      </c>
      <c r="C4" s="28">
        <f>+C3+1</f>
        <v>1</v>
      </c>
      <c r="D4" s="29">
        <f>D3*(1+'Information Sheet'!C26)</f>
        <v>0</v>
      </c>
      <c r="E4" s="3">
        <f>(D4)/((1+'Information Sheet'!$C$17)^(B4))</f>
        <v>0</v>
      </c>
      <c r="G4" s="28">
        <f>G3+1</f>
        <v>1</v>
      </c>
      <c r="H4" s="28">
        <f>+H3+1</f>
        <v>1</v>
      </c>
      <c r="I4" s="29">
        <f>I3*(1+'Information Sheet'!E26)</f>
        <v>0</v>
      </c>
      <c r="J4" s="3">
        <f>(I4)/((1+'Information Sheet'!$C$17)^(G4))</f>
        <v>0</v>
      </c>
    </row>
    <row r="5" spans="2:10" x14ac:dyDescent="0.25">
      <c r="B5" s="28">
        <f t="shared" ref="B5:B53" si="0">B4+1</f>
        <v>2</v>
      </c>
      <c r="C5" s="28">
        <f t="shared" ref="C5:C53" si="1">+C4+1</f>
        <v>2</v>
      </c>
      <c r="D5" s="30">
        <f>IF(C5&gt;'Information Sheet'!$C$25,0,D4*(1+'Information Sheet'!$C$26))</f>
        <v>0</v>
      </c>
      <c r="E5" s="3">
        <f>(D5)/((1+'Information Sheet'!$C$17)^(B5))</f>
        <v>0</v>
      </c>
      <c r="G5" s="28">
        <f t="shared" ref="G5:G53" si="2">G4+1</f>
        <v>2</v>
      </c>
      <c r="H5" s="28">
        <f t="shared" ref="H5:H53" si="3">+H4+1</f>
        <v>2</v>
      </c>
      <c r="I5" s="30">
        <f>IF(H5&gt;'Information Sheet'!$E$25,0,I4*(1+'Information Sheet'!$E$26))</f>
        <v>0</v>
      </c>
      <c r="J5" s="3">
        <f>(I5)/((1+'Information Sheet'!$C$17)^(G5))</f>
        <v>0</v>
      </c>
    </row>
    <row r="6" spans="2:10" x14ac:dyDescent="0.25">
      <c r="B6" s="28">
        <f t="shared" si="0"/>
        <v>3</v>
      </c>
      <c r="C6" s="28">
        <f t="shared" si="1"/>
        <v>3</v>
      </c>
      <c r="D6" s="30">
        <f>IF(C6&gt;'Information Sheet'!$C$25,0,D5*(1+'Information Sheet'!$C$26))</f>
        <v>0</v>
      </c>
      <c r="E6" s="3">
        <f>(D6)/((1+'Information Sheet'!$C$17)^(B6))</f>
        <v>0</v>
      </c>
      <c r="G6" s="28">
        <f t="shared" si="2"/>
        <v>3</v>
      </c>
      <c r="H6" s="28">
        <f t="shared" si="3"/>
        <v>3</v>
      </c>
      <c r="I6" s="30">
        <f>IF(H6&gt;'Information Sheet'!$E$25,0,I5*(1+'Information Sheet'!$E$26))</f>
        <v>0</v>
      </c>
      <c r="J6" s="3">
        <f>(I6)/((1+'Information Sheet'!$C$17)^(G6))</f>
        <v>0</v>
      </c>
    </row>
    <row r="7" spans="2:10" x14ac:dyDescent="0.25">
      <c r="B7" s="28">
        <f t="shared" si="0"/>
        <v>4</v>
      </c>
      <c r="C7" s="28">
        <f t="shared" si="1"/>
        <v>4</v>
      </c>
      <c r="D7" s="30">
        <f>IF(C7&gt;'Information Sheet'!$C$25,0,D6*(1+'Information Sheet'!$C$26))</f>
        <v>0</v>
      </c>
      <c r="E7" s="3">
        <f>(D7)/((1+'Information Sheet'!$C$17)^(B7))</f>
        <v>0</v>
      </c>
      <c r="G7" s="28">
        <f t="shared" si="2"/>
        <v>4</v>
      </c>
      <c r="H7" s="28">
        <f t="shared" si="3"/>
        <v>4</v>
      </c>
      <c r="I7" s="30">
        <f>IF(H7&gt;'Information Sheet'!$E$25,0,I6*(1+'Information Sheet'!$E$26))</f>
        <v>0</v>
      </c>
      <c r="J7" s="3">
        <f>(I7)/((1+'Information Sheet'!$C$17)^(G7))</f>
        <v>0</v>
      </c>
    </row>
    <row r="8" spans="2:10" x14ac:dyDescent="0.25">
      <c r="B8" s="31">
        <f t="shared" si="0"/>
        <v>5</v>
      </c>
      <c r="C8" s="31">
        <f t="shared" si="1"/>
        <v>5</v>
      </c>
      <c r="D8" s="30">
        <f>IF(C8&gt;'Information Sheet'!$C$25,0,D7*(1+'Information Sheet'!$C$26))</f>
        <v>0</v>
      </c>
      <c r="E8" s="3">
        <f>(D8)/((1+'Information Sheet'!$C$17)^(B8))</f>
        <v>0</v>
      </c>
      <c r="G8" s="31">
        <f t="shared" si="2"/>
        <v>5</v>
      </c>
      <c r="H8" s="31">
        <f t="shared" si="3"/>
        <v>5</v>
      </c>
      <c r="I8" s="30">
        <f>IF(H8&gt;'Information Sheet'!$E$25,0,I7*(1+'Information Sheet'!$E$26))</f>
        <v>0</v>
      </c>
      <c r="J8" s="3">
        <f>(I8)/((1+'Information Sheet'!$C$17)^(G8))</f>
        <v>0</v>
      </c>
    </row>
    <row r="9" spans="2:10" x14ac:dyDescent="0.25">
      <c r="B9" s="31">
        <f t="shared" si="0"/>
        <v>6</v>
      </c>
      <c r="C9" s="31">
        <f t="shared" si="1"/>
        <v>6</v>
      </c>
      <c r="D9" s="30">
        <f>IF(C9&gt;'Information Sheet'!$C$25,0,D8*(1+'Information Sheet'!$C$26))</f>
        <v>0</v>
      </c>
      <c r="E9" s="3">
        <f>(D9)/((1+'Information Sheet'!$C$17)^(B9))</f>
        <v>0</v>
      </c>
      <c r="G9" s="31">
        <f t="shared" si="2"/>
        <v>6</v>
      </c>
      <c r="H9" s="31">
        <f t="shared" si="3"/>
        <v>6</v>
      </c>
      <c r="I9" s="30">
        <f>IF(H9&gt;'Information Sheet'!$E$25,0,I8*(1+'Information Sheet'!$E$26))</f>
        <v>0</v>
      </c>
      <c r="J9" s="3">
        <f>(I9)/((1+'Information Sheet'!$C$17)^(G9))</f>
        <v>0</v>
      </c>
    </row>
    <row r="10" spans="2:10" x14ac:dyDescent="0.25">
      <c r="B10" s="28">
        <f t="shared" si="0"/>
        <v>7</v>
      </c>
      <c r="C10" s="28">
        <f>+C9+1</f>
        <v>7</v>
      </c>
      <c r="D10" s="30">
        <f>IF(C10&gt;'Information Sheet'!$C$25,0,D9*(1+'Information Sheet'!$C$26))</f>
        <v>0</v>
      </c>
      <c r="E10" s="3">
        <f>(D10)/((1+'Information Sheet'!$C$17)^(B10))</f>
        <v>0</v>
      </c>
      <c r="G10" s="28">
        <f t="shared" si="2"/>
        <v>7</v>
      </c>
      <c r="H10" s="28">
        <f>+H9+1</f>
        <v>7</v>
      </c>
      <c r="I10" s="30">
        <f>IF(H10&gt;'Information Sheet'!$E$25,0,I9*(1+'Information Sheet'!$E$26))</f>
        <v>0</v>
      </c>
      <c r="J10" s="3">
        <f>(I10)/((1+'Information Sheet'!$C$17)^(G10))</f>
        <v>0</v>
      </c>
    </row>
    <row r="11" spans="2:10" x14ac:dyDescent="0.25">
      <c r="B11" s="28">
        <f t="shared" si="0"/>
        <v>8</v>
      </c>
      <c r="C11" s="28">
        <f t="shared" si="1"/>
        <v>8</v>
      </c>
      <c r="D11" s="30">
        <f>IF(C11&gt;'Information Sheet'!$C$25,0,D10*(1+'Information Sheet'!$C$26))</f>
        <v>0</v>
      </c>
      <c r="E11" s="3">
        <f>(D11)/((1+'Information Sheet'!$C$17)^(B11))</f>
        <v>0</v>
      </c>
      <c r="G11" s="28">
        <f t="shared" si="2"/>
        <v>8</v>
      </c>
      <c r="H11" s="28">
        <f t="shared" si="3"/>
        <v>8</v>
      </c>
      <c r="I11" s="30">
        <f>IF(H11&gt;'Information Sheet'!$E$25,0,I10*(1+'Information Sheet'!$E$26))</f>
        <v>0</v>
      </c>
      <c r="J11" s="3">
        <f>(I11)/((1+'Information Sheet'!$C$17)^(G11))</f>
        <v>0</v>
      </c>
    </row>
    <row r="12" spans="2:10" x14ac:dyDescent="0.25">
      <c r="B12" s="28">
        <f t="shared" si="0"/>
        <v>9</v>
      </c>
      <c r="C12" s="28">
        <f t="shared" si="1"/>
        <v>9</v>
      </c>
      <c r="D12" s="30">
        <f>IF(C12&gt;'Information Sheet'!$C$25,0,D11*(1+'Information Sheet'!$C$26))</f>
        <v>0</v>
      </c>
      <c r="E12" s="3">
        <f>(D12)/((1+'Information Sheet'!$C$17)^(B12))</f>
        <v>0</v>
      </c>
      <c r="G12" s="28">
        <f t="shared" si="2"/>
        <v>9</v>
      </c>
      <c r="H12" s="28">
        <f t="shared" si="3"/>
        <v>9</v>
      </c>
      <c r="I12" s="30">
        <f>IF(H12&gt;'Information Sheet'!$E$25,0,I11*(1+'Information Sheet'!$E$26))</f>
        <v>0</v>
      </c>
      <c r="J12" s="3">
        <f>(I12)/((1+'Information Sheet'!$C$17)^(G12))</f>
        <v>0</v>
      </c>
    </row>
    <row r="13" spans="2:10" x14ac:dyDescent="0.25">
      <c r="B13" s="31">
        <f t="shared" si="0"/>
        <v>10</v>
      </c>
      <c r="C13" s="31">
        <f t="shared" si="1"/>
        <v>10</v>
      </c>
      <c r="D13" s="30">
        <f>IF(C13&gt;'Information Sheet'!$C$25,0,D12*(1+'Information Sheet'!$C$26))</f>
        <v>0</v>
      </c>
      <c r="E13" s="3">
        <f>(D13)/((1+'Information Sheet'!$C$17)^(B13))</f>
        <v>0</v>
      </c>
      <c r="G13" s="31">
        <f t="shared" si="2"/>
        <v>10</v>
      </c>
      <c r="H13" s="31">
        <f t="shared" si="3"/>
        <v>10</v>
      </c>
      <c r="I13" s="30">
        <f>IF(H13&gt;'Information Sheet'!$E$25,0,I12*(1+'Information Sheet'!$E$26))</f>
        <v>0</v>
      </c>
      <c r="J13" s="3">
        <f>(I13)/((1+'Information Sheet'!$C$17)^(G13))</f>
        <v>0</v>
      </c>
    </row>
    <row r="14" spans="2:10" x14ac:dyDescent="0.25">
      <c r="B14" s="31">
        <f t="shared" si="0"/>
        <v>11</v>
      </c>
      <c r="C14" s="31">
        <f t="shared" si="1"/>
        <v>11</v>
      </c>
      <c r="D14" s="30">
        <f>IF(C14&gt;'Information Sheet'!$C$25,0,D13*(1+'Information Sheet'!$C$26))</f>
        <v>0</v>
      </c>
      <c r="E14" s="3">
        <f>(D14)/((1+'Information Sheet'!$C$17)^(B14))</f>
        <v>0</v>
      </c>
      <c r="G14" s="31">
        <f t="shared" si="2"/>
        <v>11</v>
      </c>
      <c r="H14" s="31">
        <f t="shared" si="3"/>
        <v>11</v>
      </c>
      <c r="I14" s="30">
        <f>IF(H14&gt;'Information Sheet'!$E$25,0,I13*(1+'Information Sheet'!$E$26))</f>
        <v>0</v>
      </c>
      <c r="J14" s="3">
        <f>(I14)/((1+'Information Sheet'!$C$17)^(G14))</f>
        <v>0</v>
      </c>
    </row>
    <row r="15" spans="2:10" x14ac:dyDescent="0.25">
      <c r="B15" s="28">
        <f t="shared" si="0"/>
        <v>12</v>
      </c>
      <c r="C15" s="28">
        <f t="shared" si="1"/>
        <v>12</v>
      </c>
      <c r="D15" s="30">
        <f>IF(C15&gt;'Information Sheet'!$C$25,0,D14*(1+'Information Sheet'!$C$26))</f>
        <v>0</v>
      </c>
      <c r="E15" s="3">
        <f>(D15)/((1+'Information Sheet'!$C$17)^(B15))</f>
        <v>0</v>
      </c>
      <c r="G15" s="28">
        <f t="shared" si="2"/>
        <v>12</v>
      </c>
      <c r="H15" s="28">
        <f t="shared" si="3"/>
        <v>12</v>
      </c>
      <c r="I15" s="30">
        <f>IF(H15&gt;'Information Sheet'!$E$25,0,I14*(1+'Information Sheet'!$E$26))</f>
        <v>0</v>
      </c>
      <c r="J15" s="3">
        <f>(I15)/((1+'Information Sheet'!$C$17)^(G15))</f>
        <v>0</v>
      </c>
    </row>
    <row r="16" spans="2:10" x14ac:dyDescent="0.25">
      <c r="B16" s="28">
        <f t="shared" si="0"/>
        <v>13</v>
      </c>
      <c r="C16" s="28">
        <f t="shared" si="1"/>
        <v>13</v>
      </c>
      <c r="D16" s="30">
        <f>IF(C16&gt;'Information Sheet'!$C$25,0,D15*(1+'Information Sheet'!$C$26))</f>
        <v>0</v>
      </c>
      <c r="E16" s="3">
        <f>(D16)/((1+'Information Sheet'!$C$17)^(B16))</f>
        <v>0</v>
      </c>
      <c r="G16" s="28">
        <f t="shared" si="2"/>
        <v>13</v>
      </c>
      <c r="H16" s="28">
        <f t="shared" si="3"/>
        <v>13</v>
      </c>
      <c r="I16" s="30">
        <f>IF(H16&gt;'Information Sheet'!$E$25,0,I15*(1+'Information Sheet'!$E$26))</f>
        <v>0</v>
      </c>
      <c r="J16" s="3">
        <f>(I16)/((1+'Information Sheet'!$C$17)^(G16))</f>
        <v>0</v>
      </c>
    </row>
    <row r="17" spans="2:10" x14ac:dyDescent="0.25">
      <c r="B17" s="31">
        <f t="shared" si="0"/>
        <v>14</v>
      </c>
      <c r="C17" s="31">
        <f t="shared" si="1"/>
        <v>14</v>
      </c>
      <c r="D17" s="30">
        <f>IF(C17&gt;'Information Sheet'!$C$25,0,D16*(1+'Information Sheet'!$C$26))</f>
        <v>0</v>
      </c>
      <c r="E17" s="3">
        <f>(D17)/((1+'Information Sheet'!$C$17)^(B17))</f>
        <v>0</v>
      </c>
      <c r="G17" s="31">
        <f t="shared" si="2"/>
        <v>14</v>
      </c>
      <c r="H17" s="31">
        <f t="shared" si="3"/>
        <v>14</v>
      </c>
      <c r="I17" s="30">
        <f>IF(H17&gt;'Information Sheet'!$E$25,0,I16*(1+'Information Sheet'!$E$26))</f>
        <v>0</v>
      </c>
      <c r="J17" s="3">
        <f>(I17)/((1+'Information Sheet'!$C$17)^(G17))</f>
        <v>0</v>
      </c>
    </row>
    <row r="18" spans="2:10" x14ac:dyDescent="0.25">
      <c r="B18" s="31">
        <f t="shared" si="0"/>
        <v>15</v>
      </c>
      <c r="C18" s="31">
        <f t="shared" si="1"/>
        <v>15</v>
      </c>
      <c r="D18" s="30">
        <f>IF(C18&gt;'Information Sheet'!$C$25,0,D17*(1+'Information Sheet'!$C$26))</f>
        <v>0</v>
      </c>
      <c r="E18" s="3">
        <f>(D18)/((1+'Information Sheet'!$C$17)^(B18))</f>
        <v>0</v>
      </c>
      <c r="G18" s="31">
        <f t="shared" si="2"/>
        <v>15</v>
      </c>
      <c r="H18" s="31">
        <f t="shared" si="3"/>
        <v>15</v>
      </c>
      <c r="I18" s="30">
        <f>IF(H18&gt;'Information Sheet'!$E$25,0,I17*(1+'Information Sheet'!$E$26))</f>
        <v>0</v>
      </c>
      <c r="J18" s="3">
        <f>(I18)/((1+'Information Sheet'!$C$17)^(G18))</f>
        <v>0</v>
      </c>
    </row>
    <row r="19" spans="2:10" x14ac:dyDescent="0.25">
      <c r="B19" s="31">
        <f t="shared" si="0"/>
        <v>16</v>
      </c>
      <c r="C19" s="31">
        <f t="shared" si="1"/>
        <v>16</v>
      </c>
      <c r="D19" s="30">
        <f>IF(C19&gt;'Information Sheet'!$C$25,0,D18*(1+'Information Sheet'!$C$26))</f>
        <v>0</v>
      </c>
      <c r="E19" s="3">
        <f>(D19)/((1+'Information Sheet'!$C$17)^(B19))</f>
        <v>0</v>
      </c>
      <c r="G19" s="31">
        <f t="shared" si="2"/>
        <v>16</v>
      </c>
      <c r="H19" s="31">
        <f t="shared" si="3"/>
        <v>16</v>
      </c>
      <c r="I19" s="30">
        <f>IF(H19&gt;'Information Sheet'!$E$25,0,I18*(1+'Information Sheet'!$E$26))</f>
        <v>0</v>
      </c>
      <c r="J19" s="3">
        <f>(I19)/((1+'Information Sheet'!$C$17)^(G19))</f>
        <v>0</v>
      </c>
    </row>
    <row r="20" spans="2:10" x14ac:dyDescent="0.25">
      <c r="B20" s="31">
        <f t="shared" si="0"/>
        <v>17</v>
      </c>
      <c r="C20" s="31">
        <f t="shared" si="1"/>
        <v>17</v>
      </c>
      <c r="D20" s="30">
        <f>IF(C20&gt;'Information Sheet'!$C$25,0,D19*(1+'Information Sheet'!$C$26))</f>
        <v>0</v>
      </c>
      <c r="E20" s="3">
        <f>(D20)/((1+'Information Sheet'!$C$17)^(B20))</f>
        <v>0</v>
      </c>
      <c r="G20" s="31">
        <f t="shared" si="2"/>
        <v>17</v>
      </c>
      <c r="H20" s="31">
        <f t="shared" si="3"/>
        <v>17</v>
      </c>
      <c r="I20" s="30">
        <f>IF(H20&gt;'Information Sheet'!$E$25,0,I19*(1+'Information Sheet'!$E$26))</f>
        <v>0</v>
      </c>
      <c r="J20" s="3">
        <f>(I20)/((1+'Information Sheet'!$C$17)^(G20))</f>
        <v>0</v>
      </c>
    </row>
    <row r="21" spans="2:10" x14ac:dyDescent="0.25">
      <c r="B21" s="31">
        <f t="shared" si="0"/>
        <v>18</v>
      </c>
      <c r="C21" s="31">
        <f t="shared" si="1"/>
        <v>18</v>
      </c>
      <c r="D21" s="30">
        <f>IF(C21&gt;'Information Sheet'!$C$25,0,D20*(1+'Information Sheet'!$C$26))</f>
        <v>0</v>
      </c>
      <c r="E21" s="3">
        <f>(D21)/((1+'Information Sheet'!$C$17)^(B21))</f>
        <v>0</v>
      </c>
      <c r="G21" s="31">
        <f t="shared" si="2"/>
        <v>18</v>
      </c>
      <c r="H21" s="31">
        <f t="shared" si="3"/>
        <v>18</v>
      </c>
      <c r="I21" s="30">
        <f>IF(H21&gt;'Information Sheet'!$E$25,0,I20*(1+'Information Sheet'!$E$26))</f>
        <v>0</v>
      </c>
      <c r="J21" s="3">
        <f>(I21)/((1+'Information Sheet'!$C$17)^(G21))</f>
        <v>0</v>
      </c>
    </row>
    <row r="22" spans="2:10" x14ac:dyDescent="0.25">
      <c r="B22" s="31">
        <f t="shared" si="0"/>
        <v>19</v>
      </c>
      <c r="C22" s="31">
        <f t="shared" si="1"/>
        <v>19</v>
      </c>
      <c r="D22" s="30">
        <f>IF(C22&gt;'Information Sheet'!$C$25,0,D21*(1+'Information Sheet'!$C$26))</f>
        <v>0</v>
      </c>
      <c r="E22" s="3">
        <f>(D22)/((1+'Information Sheet'!$C$17)^(B22))</f>
        <v>0</v>
      </c>
      <c r="G22" s="31">
        <f t="shared" si="2"/>
        <v>19</v>
      </c>
      <c r="H22" s="31">
        <f t="shared" si="3"/>
        <v>19</v>
      </c>
      <c r="I22" s="30">
        <f>IF(H22&gt;'Information Sheet'!$E$25,0,I21*(1+'Information Sheet'!$E$26))</f>
        <v>0</v>
      </c>
      <c r="J22" s="3">
        <f>(I22)/((1+'Information Sheet'!$C$17)^(G22))</f>
        <v>0</v>
      </c>
    </row>
    <row r="23" spans="2:10" x14ac:dyDescent="0.25">
      <c r="B23" s="31">
        <f t="shared" si="0"/>
        <v>20</v>
      </c>
      <c r="C23" s="31">
        <f t="shared" si="1"/>
        <v>20</v>
      </c>
      <c r="D23" s="30">
        <f>IF(C23&gt;'Information Sheet'!$C$25,0,D22*(1+'Information Sheet'!$C$26))</f>
        <v>0</v>
      </c>
      <c r="E23" s="3">
        <f>(D23)/((1+'Information Sheet'!$C$17)^(B23))</f>
        <v>0</v>
      </c>
      <c r="G23" s="31">
        <f t="shared" si="2"/>
        <v>20</v>
      </c>
      <c r="H23" s="31">
        <f t="shared" si="3"/>
        <v>20</v>
      </c>
      <c r="I23" s="30">
        <f>IF(H23&gt;'Information Sheet'!$E$25,0,I22*(1+'Information Sheet'!$E$26))</f>
        <v>0</v>
      </c>
      <c r="J23" s="3">
        <f>(I23)/((1+'Information Sheet'!$C$17)^(G23))</f>
        <v>0</v>
      </c>
    </row>
    <row r="24" spans="2:10" x14ac:dyDescent="0.25">
      <c r="B24" s="31">
        <f t="shared" si="0"/>
        <v>21</v>
      </c>
      <c r="C24" s="31">
        <f t="shared" si="1"/>
        <v>21</v>
      </c>
      <c r="D24" s="30">
        <f>IF(C24&gt;'Information Sheet'!$C$25,0,D23*(1+'Information Sheet'!$C$26))</f>
        <v>0</v>
      </c>
      <c r="E24" s="3">
        <f>(D24)/((1+'Information Sheet'!$C$17)^(B24))</f>
        <v>0</v>
      </c>
      <c r="G24" s="31">
        <f t="shared" si="2"/>
        <v>21</v>
      </c>
      <c r="H24" s="31">
        <f t="shared" si="3"/>
        <v>21</v>
      </c>
      <c r="I24" s="30">
        <f>IF(H24&gt;'Information Sheet'!$E$25,0,I23*(1+'Information Sheet'!$E$26))</f>
        <v>0</v>
      </c>
      <c r="J24" s="3">
        <f>(I24)/((1+'Information Sheet'!$C$17)^(G24))</f>
        <v>0</v>
      </c>
    </row>
    <row r="25" spans="2:10" x14ac:dyDescent="0.25">
      <c r="B25" s="31">
        <f t="shared" si="0"/>
        <v>22</v>
      </c>
      <c r="C25" s="31">
        <f t="shared" si="1"/>
        <v>22</v>
      </c>
      <c r="D25" s="30">
        <f>IF(C25&gt;'Information Sheet'!$C$25,0,D24*(1+'Information Sheet'!$C$26))</f>
        <v>0</v>
      </c>
      <c r="E25" s="3">
        <f>(D25)/((1+'Information Sheet'!$C$17)^(B25))</f>
        <v>0</v>
      </c>
      <c r="G25" s="31">
        <f t="shared" si="2"/>
        <v>22</v>
      </c>
      <c r="H25" s="31">
        <f t="shared" si="3"/>
        <v>22</v>
      </c>
      <c r="I25" s="30">
        <f>IF(H25&gt;'Information Sheet'!$E$25,0,I24*(1+'Information Sheet'!$E$26))</f>
        <v>0</v>
      </c>
      <c r="J25" s="3">
        <f>(I25)/((1+'Information Sheet'!$C$17)^(G25))</f>
        <v>0</v>
      </c>
    </row>
    <row r="26" spans="2:10" x14ac:dyDescent="0.25">
      <c r="B26" s="31">
        <f t="shared" si="0"/>
        <v>23</v>
      </c>
      <c r="C26" s="31">
        <f t="shared" si="1"/>
        <v>23</v>
      </c>
      <c r="D26" s="30">
        <f>IF(C26&gt;'Information Sheet'!$C$25,0,D25*(1+'Information Sheet'!$C$26))</f>
        <v>0</v>
      </c>
      <c r="E26" s="3">
        <f>(D26)/((1+'Information Sheet'!$C$17)^(B26))</f>
        <v>0</v>
      </c>
      <c r="G26" s="31">
        <f t="shared" si="2"/>
        <v>23</v>
      </c>
      <c r="H26" s="31">
        <f t="shared" si="3"/>
        <v>23</v>
      </c>
      <c r="I26" s="30">
        <f>IF(H26&gt;'Information Sheet'!$E$25,0,I25*(1+'Information Sheet'!$E$26))</f>
        <v>0</v>
      </c>
      <c r="J26" s="3">
        <f>(I26)/((1+'Information Sheet'!$C$17)^(G26))</f>
        <v>0</v>
      </c>
    </row>
    <row r="27" spans="2:10" x14ac:dyDescent="0.25">
      <c r="B27" s="31">
        <f t="shared" si="0"/>
        <v>24</v>
      </c>
      <c r="C27" s="31">
        <f t="shared" si="1"/>
        <v>24</v>
      </c>
      <c r="D27" s="30">
        <f>IF(C27&gt;'Information Sheet'!$C$25,0,D26*(1+'Information Sheet'!$C$26))</f>
        <v>0</v>
      </c>
      <c r="E27" s="3">
        <f>(D27)/((1+'Information Sheet'!$C$17)^(B27))</f>
        <v>0</v>
      </c>
      <c r="G27" s="31">
        <f t="shared" si="2"/>
        <v>24</v>
      </c>
      <c r="H27" s="31">
        <f t="shared" si="3"/>
        <v>24</v>
      </c>
      <c r="I27" s="30">
        <f>IF(H27&gt;'Information Sheet'!$E$25,0,I26*(1+'Information Sheet'!$E$26))</f>
        <v>0</v>
      </c>
      <c r="J27" s="3">
        <f>(I27)/((1+'Information Sheet'!$C$17)^(G27))</f>
        <v>0</v>
      </c>
    </row>
    <row r="28" spans="2:10" x14ac:dyDescent="0.25">
      <c r="B28" s="31">
        <f t="shared" si="0"/>
        <v>25</v>
      </c>
      <c r="C28" s="31">
        <f t="shared" si="1"/>
        <v>25</v>
      </c>
      <c r="D28" s="30">
        <f>IF(C28&gt;'Information Sheet'!$C$25,0,D27*(1+'Information Sheet'!$C$26))</f>
        <v>0</v>
      </c>
      <c r="E28" s="3">
        <f>(D28)/((1+'Information Sheet'!$C$17)^(B28))</f>
        <v>0</v>
      </c>
      <c r="G28" s="31">
        <f t="shared" si="2"/>
        <v>25</v>
      </c>
      <c r="H28" s="31">
        <f t="shared" si="3"/>
        <v>25</v>
      </c>
      <c r="I28" s="30">
        <f>IF(H28&gt;'Information Sheet'!$E$25,0,I27*(1+'Information Sheet'!$E$26))</f>
        <v>0</v>
      </c>
      <c r="J28" s="3">
        <f>(I28)/((1+'Information Sheet'!$C$17)^(G28))</f>
        <v>0</v>
      </c>
    </row>
    <row r="29" spans="2:10" x14ac:dyDescent="0.25">
      <c r="B29" s="31">
        <f t="shared" si="0"/>
        <v>26</v>
      </c>
      <c r="C29" s="31">
        <f t="shared" si="1"/>
        <v>26</v>
      </c>
      <c r="D29" s="30">
        <f>IF(C29&gt;'Information Sheet'!$C$25,0,D28*(1+'Information Sheet'!$C$26))</f>
        <v>0</v>
      </c>
      <c r="E29" s="3">
        <f>(D29)/((1+'Information Sheet'!$C$17)^(B29))</f>
        <v>0</v>
      </c>
      <c r="G29" s="31">
        <f t="shared" si="2"/>
        <v>26</v>
      </c>
      <c r="H29" s="31">
        <f t="shared" si="3"/>
        <v>26</v>
      </c>
      <c r="I29" s="30">
        <f>IF(H29&gt;'Information Sheet'!$E$25,0,I28*(1+'Information Sheet'!$E$26))</f>
        <v>0</v>
      </c>
      <c r="J29" s="3">
        <f>(I29)/((1+'Information Sheet'!$C$17)^(G29))</f>
        <v>0</v>
      </c>
    </row>
    <row r="30" spans="2:10" x14ac:dyDescent="0.25">
      <c r="B30" s="31">
        <f t="shared" si="0"/>
        <v>27</v>
      </c>
      <c r="C30" s="31">
        <f t="shared" si="1"/>
        <v>27</v>
      </c>
      <c r="D30" s="30">
        <f>IF(C30&gt;'Information Sheet'!$C$25,0,D29*(1+'Information Sheet'!$C$26))</f>
        <v>0</v>
      </c>
      <c r="E30" s="3">
        <f>(D30)/((1+'Information Sheet'!$C$17)^(B30))</f>
        <v>0</v>
      </c>
      <c r="G30" s="31">
        <f t="shared" si="2"/>
        <v>27</v>
      </c>
      <c r="H30" s="31">
        <f t="shared" si="3"/>
        <v>27</v>
      </c>
      <c r="I30" s="30">
        <f>IF(H30&gt;'Information Sheet'!$E$25,0,I29*(1+'Information Sheet'!$E$26))</f>
        <v>0</v>
      </c>
      <c r="J30" s="3">
        <f>(I30)/((1+'Information Sheet'!$C$17)^(G30))</f>
        <v>0</v>
      </c>
    </row>
    <row r="31" spans="2:10" x14ac:dyDescent="0.25">
      <c r="B31" s="31">
        <f t="shared" si="0"/>
        <v>28</v>
      </c>
      <c r="C31" s="31">
        <f t="shared" si="1"/>
        <v>28</v>
      </c>
      <c r="D31" s="30">
        <f>IF(C31&gt;'Information Sheet'!$C$25,0,D30*(1+'Information Sheet'!$C$26))</f>
        <v>0</v>
      </c>
      <c r="E31" s="3">
        <f>(D31)/((1+'Information Sheet'!$C$17)^(B31))</f>
        <v>0</v>
      </c>
      <c r="G31" s="31">
        <f t="shared" si="2"/>
        <v>28</v>
      </c>
      <c r="H31" s="31">
        <f t="shared" si="3"/>
        <v>28</v>
      </c>
      <c r="I31" s="30">
        <f>IF(H31&gt;'Information Sheet'!$E$25,0,I30*(1+'Information Sheet'!$E$26))</f>
        <v>0</v>
      </c>
      <c r="J31" s="3">
        <f>(I31)/((1+'Information Sheet'!$C$17)^(G31))</f>
        <v>0</v>
      </c>
    </row>
    <row r="32" spans="2:10" x14ac:dyDescent="0.25">
      <c r="B32" s="31">
        <f t="shared" si="0"/>
        <v>29</v>
      </c>
      <c r="C32" s="31">
        <f t="shared" si="1"/>
        <v>29</v>
      </c>
      <c r="D32" s="30">
        <f>IF(C32&gt;'Information Sheet'!$C$25,0,D31*(1+'Information Sheet'!$C$26))</f>
        <v>0</v>
      </c>
      <c r="E32" s="3">
        <f>(D32)/((1+'Information Sheet'!$C$17)^(B32))</f>
        <v>0</v>
      </c>
      <c r="G32" s="31">
        <f t="shared" si="2"/>
        <v>29</v>
      </c>
      <c r="H32" s="31">
        <f t="shared" si="3"/>
        <v>29</v>
      </c>
      <c r="I32" s="30">
        <f>IF(H32&gt;'Information Sheet'!$E$25,0,I31*(1+'Information Sheet'!$E$26))</f>
        <v>0</v>
      </c>
      <c r="J32" s="3">
        <f>(I32)/((1+'Information Sheet'!$C$17)^(G32))</f>
        <v>0</v>
      </c>
    </row>
    <row r="33" spans="2:10" x14ac:dyDescent="0.25">
      <c r="B33" s="31">
        <f t="shared" si="0"/>
        <v>30</v>
      </c>
      <c r="C33" s="31">
        <f t="shared" si="1"/>
        <v>30</v>
      </c>
      <c r="D33" s="30">
        <f>IF(C33&gt;'Information Sheet'!$C$25,0,D32*(1+'Information Sheet'!$C$26))</f>
        <v>0</v>
      </c>
      <c r="E33" s="3">
        <f>(D33)/((1+'Information Sheet'!$C$17)^(B33))</f>
        <v>0</v>
      </c>
      <c r="G33" s="31">
        <f t="shared" si="2"/>
        <v>30</v>
      </c>
      <c r="H33" s="31">
        <f t="shared" si="3"/>
        <v>30</v>
      </c>
      <c r="I33" s="30">
        <f>IF(H33&gt;'Information Sheet'!$E$25,0,I32*(1+'Information Sheet'!$E$26))</f>
        <v>0</v>
      </c>
      <c r="J33" s="3">
        <f>(I33)/((1+'Information Sheet'!$C$17)^(G33))</f>
        <v>0</v>
      </c>
    </row>
    <row r="34" spans="2:10" x14ac:dyDescent="0.25">
      <c r="B34" s="31">
        <f t="shared" si="0"/>
        <v>31</v>
      </c>
      <c r="C34" s="31">
        <f t="shared" si="1"/>
        <v>31</v>
      </c>
      <c r="D34" s="30">
        <f>IF(C34&gt;'Information Sheet'!$C$25,0,D33*(1+'Information Sheet'!$C$26))</f>
        <v>0</v>
      </c>
      <c r="E34" s="3">
        <f>(D34)/((1+'Information Sheet'!$C$17)^(B34))</f>
        <v>0</v>
      </c>
      <c r="G34" s="31">
        <f t="shared" si="2"/>
        <v>31</v>
      </c>
      <c r="H34" s="31">
        <f t="shared" si="3"/>
        <v>31</v>
      </c>
      <c r="I34" s="30">
        <f>IF(H34&gt;'Information Sheet'!$E$25,0,I33*(1+'Information Sheet'!$E$26))</f>
        <v>0</v>
      </c>
      <c r="J34" s="3">
        <f>(I34)/((1+'Information Sheet'!$C$17)^(G34))</f>
        <v>0</v>
      </c>
    </row>
    <row r="35" spans="2:10" x14ac:dyDescent="0.25">
      <c r="B35" s="31">
        <f t="shared" si="0"/>
        <v>32</v>
      </c>
      <c r="C35" s="31">
        <f t="shared" si="1"/>
        <v>32</v>
      </c>
      <c r="D35" s="30">
        <f>IF(C35&gt;'Information Sheet'!$C$25,0,D34*(1+'Information Sheet'!$C$26))</f>
        <v>0</v>
      </c>
      <c r="E35" s="3">
        <f>(D35)/((1+'Information Sheet'!$C$17)^(B35))</f>
        <v>0</v>
      </c>
      <c r="G35" s="31">
        <f t="shared" si="2"/>
        <v>32</v>
      </c>
      <c r="H35" s="31">
        <f t="shared" si="3"/>
        <v>32</v>
      </c>
      <c r="I35" s="30">
        <f>IF(H35&gt;'Information Sheet'!$E$25,0,I34*(1+'Information Sheet'!$E$26))</f>
        <v>0</v>
      </c>
      <c r="J35" s="3">
        <f>(I35)/((1+'Information Sheet'!$C$17)^(G35))</f>
        <v>0</v>
      </c>
    </row>
    <row r="36" spans="2:10" x14ac:dyDescent="0.25">
      <c r="B36" s="31">
        <f t="shared" si="0"/>
        <v>33</v>
      </c>
      <c r="C36" s="31">
        <f t="shared" si="1"/>
        <v>33</v>
      </c>
      <c r="D36" s="30">
        <f>IF(C36&gt;'Information Sheet'!$C$25,0,D35*(1+'Information Sheet'!$C$26))</f>
        <v>0</v>
      </c>
      <c r="E36" s="3">
        <f>(D36)/((1+'Information Sheet'!$C$17)^(B36))</f>
        <v>0</v>
      </c>
      <c r="G36" s="31">
        <f t="shared" si="2"/>
        <v>33</v>
      </c>
      <c r="H36" s="31">
        <f t="shared" si="3"/>
        <v>33</v>
      </c>
      <c r="I36" s="30">
        <f>IF(H36&gt;'Information Sheet'!$E$25,0,I35*(1+'Information Sheet'!$E$26))</f>
        <v>0</v>
      </c>
      <c r="J36" s="3">
        <f>(I36)/((1+'Information Sheet'!$C$17)^(G36))</f>
        <v>0</v>
      </c>
    </row>
    <row r="37" spans="2:10" x14ac:dyDescent="0.25">
      <c r="B37" s="31">
        <f t="shared" si="0"/>
        <v>34</v>
      </c>
      <c r="C37" s="31">
        <f t="shared" si="1"/>
        <v>34</v>
      </c>
      <c r="D37" s="30">
        <f>IF(C37&gt;'Information Sheet'!$C$25,0,D36*(1+'Information Sheet'!$C$26))</f>
        <v>0</v>
      </c>
      <c r="E37" s="3">
        <f>(D37)/((1+'Information Sheet'!$C$17)^(B37))</f>
        <v>0</v>
      </c>
      <c r="G37" s="31">
        <f t="shared" si="2"/>
        <v>34</v>
      </c>
      <c r="H37" s="31">
        <f t="shared" si="3"/>
        <v>34</v>
      </c>
      <c r="I37" s="30">
        <f>IF(H37&gt;'Information Sheet'!$E$25,0,I36*(1+'Information Sheet'!$E$26))</f>
        <v>0</v>
      </c>
      <c r="J37" s="3">
        <f>(I37)/((1+'Information Sheet'!$C$17)^(G37))</f>
        <v>0</v>
      </c>
    </row>
    <row r="38" spans="2:10" x14ac:dyDescent="0.25">
      <c r="B38" s="31">
        <f t="shared" si="0"/>
        <v>35</v>
      </c>
      <c r="C38" s="31">
        <f t="shared" si="1"/>
        <v>35</v>
      </c>
      <c r="D38" s="30">
        <f>IF(C38&gt;'Information Sheet'!$C$25,0,D37*(1+'Information Sheet'!$C$26))</f>
        <v>0</v>
      </c>
      <c r="E38" s="3">
        <f>(D38)/((1+'Information Sheet'!$C$17)^(B38))</f>
        <v>0</v>
      </c>
      <c r="G38" s="31">
        <f t="shared" si="2"/>
        <v>35</v>
      </c>
      <c r="H38" s="31">
        <f t="shared" si="3"/>
        <v>35</v>
      </c>
      <c r="I38" s="30">
        <f>IF(H38&gt;'Information Sheet'!$E$25,0,I37*(1+'Information Sheet'!$E$26))</f>
        <v>0</v>
      </c>
      <c r="J38" s="3">
        <f>(I38)/((1+'Information Sheet'!$C$17)^(G38))</f>
        <v>0</v>
      </c>
    </row>
    <row r="39" spans="2:10" x14ac:dyDescent="0.25">
      <c r="B39" s="31">
        <f t="shared" si="0"/>
        <v>36</v>
      </c>
      <c r="C39" s="31">
        <f t="shared" si="1"/>
        <v>36</v>
      </c>
      <c r="D39" s="30">
        <f>IF(C39&gt;'Information Sheet'!$C$25,0,D38*(1+'Information Sheet'!$C$26))</f>
        <v>0</v>
      </c>
      <c r="E39" s="3">
        <f>(D39)/((1+'Information Sheet'!$C$17)^(B39))</f>
        <v>0</v>
      </c>
      <c r="G39" s="31">
        <f t="shared" si="2"/>
        <v>36</v>
      </c>
      <c r="H39" s="31">
        <f t="shared" si="3"/>
        <v>36</v>
      </c>
      <c r="I39" s="30">
        <f>IF(H39&gt;'Information Sheet'!$E$25,0,I38*(1+'Information Sheet'!$E$26))</f>
        <v>0</v>
      </c>
      <c r="J39" s="3">
        <f>(I39)/((1+'Information Sheet'!$C$17)^(G39))</f>
        <v>0</v>
      </c>
    </row>
    <row r="40" spans="2:10" x14ac:dyDescent="0.25">
      <c r="B40" s="31">
        <f t="shared" si="0"/>
        <v>37</v>
      </c>
      <c r="C40" s="31">
        <f t="shared" si="1"/>
        <v>37</v>
      </c>
      <c r="D40" s="30">
        <f>IF(C40&gt;'Information Sheet'!$C$25,0,D39*(1+'Information Sheet'!$C$26))</f>
        <v>0</v>
      </c>
      <c r="E40" s="3">
        <f>(D40)/((1+'Information Sheet'!$C$17)^(B40))</f>
        <v>0</v>
      </c>
      <c r="G40" s="31">
        <f t="shared" si="2"/>
        <v>37</v>
      </c>
      <c r="H40" s="31">
        <f t="shared" si="3"/>
        <v>37</v>
      </c>
      <c r="I40" s="30">
        <f>IF(H40&gt;'Information Sheet'!$E$25,0,I39*(1+'Information Sheet'!$E$26))</f>
        <v>0</v>
      </c>
      <c r="J40" s="3">
        <f>(I40)/((1+'Information Sheet'!$C$17)^(G40))</f>
        <v>0</v>
      </c>
    </row>
    <row r="41" spans="2:10" x14ac:dyDescent="0.25">
      <c r="B41" s="31">
        <f t="shared" si="0"/>
        <v>38</v>
      </c>
      <c r="C41" s="31">
        <f t="shared" si="1"/>
        <v>38</v>
      </c>
      <c r="D41" s="30">
        <f>IF(C41&gt;'Information Sheet'!$C$25,0,D40*(1+'Information Sheet'!$C$26))</f>
        <v>0</v>
      </c>
      <c r="E41" s="3">
        <f>(D41)/((1+'Information Sheet'!$C$17)^(B41))</f>
        <v>0</v>
      </c>
      <c r="G41" s="31">
        <f t="shared" si="2"/>
        <v>38</v>
      </c>
      <c r="H41" s="31">
        <f t="shared" si="3"/>
        <v>38</v>
      </c>
      <c r="I41" s="30">
        <f>IF(H41&gt;'Information Sheet'!$E$25,0,I40*(1+'Information Sheet'!$E$26))</f>
        <v>0</v>
      </c>
      <c r="J41" s="3">
        <f>(I41)/((1+'Information Sheet'!$C$17)^(G41))</f>
        <v>0</v>
      </c>
    </row>
    <row r="42" spans="2:10" x14ac:dyDescent="0.25">
      <c r="B42" s="31">
        <f t="shared" si="0"/>
        <v>39</v>
      </c>
      <c r="C42" s="31">
        <f t="shared" si="1"/>
        <v>39</v>
      </c>
      <c r="D42" s="30">
        <f>IF(C42&gt;'Information Sheet'!$C$25,0,D41*(1+'Information Sheet'!$C$26))</f>
        <v>0</v>
      </c>
      <c r="E42" s="3">
        <f>(D42)/((1+'Information Sheet'!$C$17)^(B42))</f>
        <v>0</v>
      </c>
      <c r="G42" s="31">
        <f t="shared" si="2"/>
        <v>39</v>
      </c>
      <c r="H42" s="31">
        <f t="shared" si="3"/>
        <v>39</v>
      </c>
      <c r="I42" s="30">
        <f>IF(H42&gt;'Information Sheet'!$E$25,0,I41*(1+'Information Sheet'!$E$26))</f>
        <v>0</v>
      </c>
      <c r="J42" s="3">
        <f>(I42)/((1+'Information Sheet'!$C$17)^(G42))</f>
        <v>0</v>
      </c>
    </row>
    <row r="43" spans="2:10" x14ac:dyDescent="0.25">
      <c r="B43" s="31">
        <f t="shared" si="0"/>
        <v>40</v>
      </c>
      <c r="C43" s="31">
        <f t="shared" si="1"/>
        <v>40</v>
      </c>
      <c r="D43" s="30">
        <f>IF(C43&gt;'Information Sheet'!$C$25,0,D42*(1+'Information Sheet'!$C$26))</f>
        <v>0</v>
      </c>
      <c r="E43" s="3">
        <f>(D43)/((1+'Information Sheet'!$C$17)^(B43))</f>
        <v>0</v>
      </c>
      <c r="G43" s="31">
        <f t="shared" si="2"/>
        <v>40</v>
      </c>
      <c r="H43" s="31">
        <f t="shared" si="3"/>
        <v>40</v>
      </c>
      <c r="I43" s="30">
        <f>IF(H43&gt;'Information Sheet'!$E$25,0,I42*(1+'Information Sheet'!$E$26))</f>
        <v>0</v>
      </c>
      <c r="J43" s="3">
        <f>(I43)/((1+'Information Sheet'!$C$17)^(G43))</f>
        <v>0</v>
      </c>
    </row>
    <row r="44" spans="2:10" x14ac:dyDescent="0.25">
      <c r="B44" s="31">
        <f t="shared" si="0"/>
        <v>41</v>
      </c>
      <c r="C44" s="31">
        <f t="shared" si="1"/>
        <v>41</v>
      </c>
      <c r="D44" s="30">
        <f>IF(C44&gt;'Information Sheet'!$C$25,0,D43*(1+'Information Sheet'!$C$26))</f>
        <v>0</v>
      </c>
      <c r="E44" s="3">
        <f>(D44)/((1+'Information Sheet'!$C$17)^(B44))</f>
        <v>0</v>
      </c>
      <c r="G44" s="31">
        <f t="shared" si="2"/>
        <v>41</v>
      </c>
      <c r="H44" s="31">
        <f t="shared" si="3"/>
        <v>41</v>
      </c>
      <c r="I44" s="30">
        <f>IF(H44&gt;'Information Sheet'!$E$25,0,I43*(1+'Information Sheet'!$E$26))</f>
        <v>0</v>
      </c>
      <c r="J44" s="3">
        <f>(I44)/((1+'Information Sheet'!$C$17)^(G44))</f>
        <v>0</v>
      </c>
    </row>
    <row r="45" spans="2:10" x14ac:dyDescent="0.25">
      <c r="B45" s="31">
        <f t="shared" si="0"/>
        <v>42</v>
      </c>
      <c r="C45" s="31">
        <f t="shared" si="1"/>
        <v>42</v>
      </c>
      <c r="D45" s="30">
        <f>IF(C45&gt;'Information Sheet'!$C$25,0,D44*(1+'Information Sheet'!$C$26))</f>
        <v>0</v>
      </c>
      <c r="E45" s="3">
        <f>(D45)/((1+'Information Sheet'!$C$17)^(B45))</f>
        <v>0</v>
      </c>
      <c r="G45" s="31">
        <f t="shared" si="2"/>
        <v>42</v>
      </c>
      <c r="H45" s="31">
        <f t="shared" si="3"/>
        <v>42</v>
      </c>
      <c r="I45" s="30">
        <f>IF(H45&gt;'Information Sheet'!$E$25,0,I44*(1+'Information Sheet'!$E$26))</f>
        <v>0</v>
      </c>
      <c r="J45" s="3">
        <f>(I45)/((1+'Information Sheet'!$C$17)^(G45))</f>
        <v>0</v>
      </c>
    </row>
    <row r="46" spans="2:10" x14ac:dyDescent="0.25">
      <c r="B46" s="31">
        <f t="shared" si="0"/>
        <v>43</v>
      </c>
      <c r="C46" s="31">
        <f t="shared" si="1"/>
        <v>43</v>
      </c>
      <c r="D46" s="30">
        <f>IF(C46&gt;'Information Sheet'!$C$25,0,D45*(1+'Information Sheet'!$C$26))</f>
        <v>0</v>
      </c>
      <c r="E46" s="3">
        <f>(D46)/((1+'Information Sheet'!$C$17)^(B46))</f>
        <v>0</v>
      </c>
      <c r="G46" s="31">
        <f t="shared" si="2"/>
        <v>43</v>
      </c>
      <c r="H46" s="31">
        <f t="shared" si="3"/>
        <v>43</v>
      </c>
      <c r="I46" s="30">
        <f>IF(H46&gt;'Information Sheet'!$E$25,0,I45*(1+'Information Sheet'!$E$26))</f>
        <v>0</v>
      </c>
      <c r="J46" s="3">
        <f>(I46)/((1+'Information Sheet'!$C$17)^(G46))</f>
        <v>0</v>
      </c>
    </row>
    <row r="47" spans="2:10" x14ac:dyDescent="0.25">
      <c r="B47" s="31">
        <f t="shared" si="0"/>
        <v>44</v>
      </c>
      <c r="C47" s="31">
        <f t="shared" si="1"/>
        <v>44</v>
      </c>
      <c r="D47" s="30">
        <f>IF(C47&gt;'Information Sheet'!$C$25,0,D46*(1+'Information Sheet'!$C$26))</f>
        <v>0</v>
      </c>
      <c r="E47" s="3">
        <f>(D47)/((1+'Information Sheet'!$C$17)^(B47))</f>
        <v>0</v>
      </c>
      <c r="G47" s="31">
        <f t="shared" si="2"/>
        <v>44</v>
      </c>
      <c r="H47" s="31">
        <f t="shared" si="3"/>
        <v>44</v>
      </c>
      <c r="I47" s="30">
        <f>IF(H47&gt;'Information Sheet'!$E$25,0,I46*(1+'Information Sheet'!$E$26))</f>
        <v>0</v>
      </c>
      <c r="J47" s="3">
        <f>(I47)/((1+'Information Sheet'!$C$17)^(G47))</f>
        <v>0</v>
      </c>
    </row>
    <row r="48" spans="2:10" x14ac:dyDescent="0.25">
      <c r="B48" s="31">
        <f t="shared" si="0"/>
        <v>45</v>
      </c>
      <c r="C48" s="31">
        <f t="shared" si="1"/>
        <v>45</v>
      </c>
      <c r="D48" s="30">
        <f>IF(C48&gt;'Information Sheet'!$C$25,0,D47*(1+'Information Sheet'!$C$26))</f>
        <v>0</v>
      </c>
      <c r="E48" s="3">
        <f>(D48)/((1+'Information Sheet'!$C$17)^(B48))</f>
        <v>0</v>
      </c>
      <c r="G48" s="31">
        <f t="shared" si="2"/>
        <v>45</v>
      </c>
      <c r="H48" s="31">
        <f t="shared" si="3"/>
        <v>45</v>
      </c>
      <c r="I48" s="30">
        <f>IF(H48&gt;'Information Sheet'!$E$25,0,I47*(1+'Information Sheet'!$E$26))</f>
        <v>0</v>
      </c>
      <c r="J48" s="3">
        <f>(I48)/((1+'Information Sheet'!$C$17)^(G48))</f>
        <v>0</v>
      </c>
    </row>
    <row r="49" spans="2:10" x14ac:dyDescent="0.25">
      <c r="B49" s="31">
        <f t="shared" si="0"/>
        <v>46</v>
      </c>
      <c r="C49" s="31">
        <f t="shared" si="1"/>
        <v>46</v>
      </c>
      <c r="D49" s="30">
        <f>IF(C49&gt;'Information Sheet'!$C$25,0,D48*(1+'Information Sheet'!$C$26))</f>
        <v>0</v>
      </c>
      <c r="E49" s="3">
        <f>(D49)/((1+'Information Sheet'!$C$17)^(B49))</f>
        <v>0</v>
      </c>
      <c r="G49" s="31">
        <f t="shared" si="2"/>
        <v>46</v>
      </c>
      <c r="H49" s="31">
        <f t="shared" si="3"/>
        <v>46</v>
      </c>
      <c r="I49" s="30">
        <f>IF(H49&gt;'Information Sheet'!$E$25,0,I48*(1+'Information Sheet'!$E$26))</f>
        <v>0</v>
      </c>
      <c r="J49" s="3">
        <f>(I49)/((1+'Information Sheet'!$C$17)^(G49))</f>
        <v>0</v>
      </c>
    </row>
    <row r="50" spans="2:10" x14ac:dyDescent="0.25">
      <c r="B50" s="31">
        <f t="shared" si="0"/>
        <v>47</v>
      </c>
      <c r="C50" s="31">
        <f t="shared" si="1"/>
        <v>47</v>
      </c>
      <c r="D50" s="30">
        <f>IF(C50&gt;'Information Sheet'!$C$25,0,D49*(1+'Information Sheet'!$C$26))</f>
        <v>0</v>
      </c>
      <c r="E50" s="3">
        <f>(D50)/((1+'Information Sheet'!$C$17)^(B50))</f>
        <v>0</v>
      </c>
      <c r="G50" s="31">
        <f t="shared" si="2"/>
        <v>47</v>
      </c>
      <c r="H50" s="31">
        <f t="shared" si="3"/>
        <v>47</v>
      </c>
      <c r="I50" s="30">
        <f>IF(H50&gt;'Information Sheet'!$E$25,0,I49*(1+'Information Sheet'!$E$26))</f>
        <v>0</v>
      </c>
      <c r="J50" s="3">
        <f>(I50)/((1+'Information Sheet'!$C$17)^(G50))</f>
        <v>0</v>
      </c>
    </row>
    <row r="51" spans="2:10" x14ac:dyDescent="0.25">
      <c r="B51" s="31">
        <f t="shared" si="0"/>
        <v>48</v>
      </c>
      <c r="C51" s="31">
        <f t="shared" si="1"/>
        <v>48</v>
      </c>
      <c r="D51" s="30">
        <f>IF(C51&gt;'Information Sheet'!$C$25,0,D50*(1+'Information Sheet'!$C$26))</f>
        <v>0</v>
      </c>
      <c r="E51" s="3">
        <f>(D51)/((1+'Information Sheet'!$C$17)^(B51))</f>
        <v>0</v>
      </c>
      <c r="G51" s="31">
        <f t="shared" si="2"/>
        <v>48</v>
      </c>
      <c r="H51" s="31">
        <f t="shared" si="3"/>
        <v>48</v>
      </c>
      <c r="I51" s="30">
        <f>IF(H51&gt;'Information Sheet'!$E$25,0,I50*(1+'Information Sheet'!$E$26))</f>
        <v>0</v>
      </c>
      <c r="J51" s="3">
        <f>(I51)/((1+'Information Sheet'!$C$17)^(G51))</f>
        <v>0</v>
      </c>
    </row>
    <row r="52" spans="2:10" x14ac:dyDescent="0.25">
      <c r="B52" s="31">
        <f t="shared" si="0"/>
        <v>49</v>
      </c>
      <c r="C52" s="31">
        <f t="shared" si="1"/>
        <v>49</v>
      </c>
      <c r="D52" s="30">
        <f>IF(C52&gt;'Information Sheet'!$C$25,0,D51*(1+'Information Sheet'!$C$26))</f>
        <v>0</v>
      </c>
      <c r="E52" s="3">
        <f>(D52)/((1+'Information Sheet'!$C$17)^(B52))</f>
        <v>0</v>
      </c>
      <c r="G52" s="31">
        <f t="shared" si="2"/>
        <v>49</v>
      </c>
      <c r="H52" s="31">
        <f t="shared" si="3"/>
        <v>49</v>
      </c>
      <c r="I52" s="30">
        <f>IF(H52&gt;'Information Sheet'!$E$25,0,I51*(1+'Information Sheet'!$E$26))</f>
        <v>0</v>
      </c>
      <c r="J52" s="3">
        <f>(I52)/((1+'Information Sheet'!$C$17)^(G52))</f>
        <v>0</v>
      </c>
    </row>
    <row r="53" spans="2:10" ht="15.75" thickBot="1" x14ac:dyDescent="0.3">
      <c r="B53" s="32">
        <f t="shared" si="0"/>
        <v>50</v>
      </c>
      <c r="C53" s="32">
        <f t="shared" si="1"/>
        <v>50</v>
      </c>
      <c r="D53" s="33">
        <f>IF(C53&gt;'Information Sheet'!$C$25,0,D52*(1+'Information Sheet'!$C$26))</f>
        <v>0</v>
      </c>
      <c r="E53" s="3">
        <f>(D53)/((1+'Information Sheet'!$C$17)^(B53))</f>
        <v>0</v>
      </c>
      <c r="G53" s="32">
        <f t="shared" si="2"/>
        <v>50</v>
      </c>
      <c r="H53" s="32">
        <f t="shared" si="3"/>
        <v>50</v>
      </c>
      <c r="I53" s="33">
        <f>IF(H53&gt;'Information Sheet'!$E$25,0,I52*(1+'Information Sheet'!$E$26))</f>
        <v>0</v>
      </c>
      <c r="J53" s="3">
        <f>(I53)/((1+'Information Sheet'!$C$17)^(G53))</f>
        <v>0</v>
      </c>
    </row>
    <row r="54" spans="2:10" ht="19.5" thickBot="1" x14ac:dyDescent="0.35">
      <c r="B54" s="169" t="s">
        <v>7</v>
      </c>
      <c r="C54" s="170"/>
      <c r="D54" s="171"/>
      <c r="E54" s="1">
        <f>SUM(E3:E53)</f>
        <v>0</v>
      </c>
      <c r="G54" s="169" t="s">
        <v>7</v>
      </c>
      <c r="H54" s="170"/>
      <c r="I54" s="171"/>
      <c r="J54" s="1">
        <f>SUM(J3:J53)</f>
        <v>0</v>
      </c>
    </row>
    <row r="60" spans="2:10" ht="15.75" thickBot="1" x14ac:dyDescent="0.3"/>
    <row r="61" spans="2:10" ht="15.75" customHeight="1" x14ac:dyDescent="0.25">
      <c r="B61" s="37"/>
      <c r="C61" s="36" t="s">
        <v>54</v>
      </c>
      <c r="D61" s="35">
        <f>'Human Life Value'!E7</f>
        <v>0</v>
      </c>
      <c r="H61" s="36" t="s">
        <v>54</v>
      </c>
      <c r="I61" s="35">
        <f>'Human Life Value'!J7</f>
        <v>0</v>
      </c>
    </row>
    <row r="62" spans="2:10" ht="16.5" customHeight="1" thickBot="1" x14ac:dyDescent="0.3">
      <c r="B62" s="39"/>
      <c r="C62" s="38" t="s">
        <v>23</v>
      </c>
      <c r="D62" s="13">
        <f>'Human Life Value'!E8</f>
        <v>0</v>
      </c>
      <c r="H62" s="38" t="s">
        <v>23</v>
      </c>
      <c r="I62" s="13">
        <f>'Human Life Value'!J8</f>
        <v>0</v>
      </c>
    </row>
    <row r="63" spans="2:10" ht="19.5" thickBot="1" x14ac:dyDescent="0.35">
      <c r="B63" s="41"/>
      <c r="C63" s="40" t="s">
        <v>55</v>
      </c>
      <c r="D63" s="12">
        <f>'Human Life Value'!E9</f>
        <v>0</v>
      </c>
      <c r="H63" s="40" t="s">
        <v>55</v>
      </c>
      <c r="I63" s="12">
        <f>'Human Life Value'!J9</f>
        <v>0</v>
      </c>
    </row>
    <row r="83" spans="2:9" x14ac:dyDescent="0.25">
      <c r="B83" s="10" t="s">
        <v>10</v>
      </c>
      <c r="C83" s="10" t="s">
        <v>11</v>
      </c>
      <c r="H83" s="10" t="s">
        <v>10</v>
      </c>
      <c r="I83" s="10" t="s">
        <v>11</v>
      </c>
    </row>
    <row r="84" spans="2:9" x14ac:dyDescent="0.25">
      <c r="B84" s="14" t="s">
        <v>12</v>
      </c>
      <c r="C84" s="11">
        <f>'Expense Replacement'!C8</f>
        <v>0</v>
      </c>
      <c r="H84" s="14" t="s">
        <v>12</v>
      </c>
      <c r="I84" s="11">
        <f>'Expense Replacement'!F8</f>
        <v>0</v>
      </c>
    </row>
    <row r="85" spans="2:9" ht="30" x14ac:dyDescent="0.25">
      <c r="B85" s="14" t="s">
        <v>25</v>
      </c>
      <c r="C85" s="11">
        <f>'Expense Replacement'!C9</f>
        <v>0</v>
      </c>
      <c r="H85" s="14" t="s">
        <v>25</v>
      </c>
      <c r="I85" s="11">
        <f>'Expense Replacement'!F9</f>
        <v>0</v>
      </c>
    </row>
    <row r="86" spans="2:9" ht="30.75" thickBot="1" x14ac:dyDescent="0.3">
      <c r="B86" s="15" t="s">
        <v>26</v>
      </c>
      <c r="C86" s="16">
        <f>'Expense Replacement'!C10</f>
        <v>0</v>
      </c>
      <c r="H86" s="15" t="s">
        <v>26</v>
      </c>
      <c r="I86" s="16">
        <f>'Expense Replacement'!F10</f>
        <v>0</v>
      </c>
    </row>
    <row r="87" spans="2:9" ht="48" thickBot="1" x14ac:dyDescent="0.3">
      <c r="B87" s="25" t="s">
        <v>48</v>
      </c>
      <c r="C87" s="20">
        <f>'Expense Replacement'!C11</f>
        <v>0</v>
      </c>
      <c r="H87" s="25" t="s">
        <v>48</v>
      </c>
      <c r="I87" s="20">
        <f>'Expense Replacement'!F11</f>
        <v>0</v>
      </c>
    </row>
    <row r="88" spans="2:9" x14ac:dyDescent="0.25">
      <c r="B88" s="34" t="s">
        <v>57</v>
      </c>
      <c r="C88" s="19">
        <f>'Expense Replacement'!C12</f>
        <v>0</v>
      </c>
      <c r="H88" s="34" t="s">
        <v>57</v>
      </c>
      <c r="I88" s="19">
        <f>'Expense Replacement'!F12</f>
        <v>0</v>
      </c>
    </row>
    <row r="89" spans="2:9" x14ac:dyDescent="0.25">
      <c r="B89" s="34" t="s">
        <v>56</v>
      </c>
      <c r="C89" s="19">
        <f>'Expense Replacement'!C13</f>
        <v>0</v>
      </c>
      <c r="H89" s="34" t="s">
        <v>56</v>
      </c>
      <c r="I89" s="19">
        <f>'Expense Replacement'!F13</f>
        <v>0</v>
      </c>
    </row>
    <row r="90" spans="2:9" x14ac:dyDescent="0.25">
      <c r="B90" s="15" t="s">
        <v>23</v>
      </c>
      <c r="C90" s="16">
        <f>'Expense Replacement'!C14</f>
        <v>0</v>
      </c>
      <c r="H90" s="15" t="s">
        <v>23</v>
      </c>
      <c r="I90" s="16">
        <f>'Expense Replacement'!F14</f>
        <v>0</v>
      </c>
    </row>
    <row r="91" spans="2:9" ht="37.5" x14ac:dyDescent="0.25">
      <c r="B91" s="23" t="s">
        <v>58</v>
      </c>
      <c r="C91" s="24">
        <f>'Expense Replacement'!C15</f>
        <v>0</v>
      </c>
      <c r="H91" s="23" t="s">
        <v>58</v>
      </c>
      <c r="I91" s="24">
        <f>'Expense Replacement'!F15</f>
        <v>0</v>
      </c>
    </row>
  </sheetData>
  <mergeCells count="2">
    <mergeCell ref="B54:D54"/>
    <mergeCell ref="G54:I54"/>
  </mergeCells>
  <conditionalFormatting sqref="B3:E53 G3:J53">
    <cfRule type="expression" dxfId="3" priority="6" stopIfTrue="1">
      <formula>#REF!=Ret.Age</formula>
    </cfRule>
  </conditionalFormatting>
  <conditionalFormatting sqref="B91:C91">
    <cfRule type="expression" dxfId="2" priority="4" stopIfTrue="1">
      <formula>#REF!=Ret.Age</formula>
    </cfRule>
  </conditionalFormatting>
  <conditionalFormatting sqref="H91:I91">
    <cfRule type="expression" dxfId="1" priority="2" stopIfTrue="1">
      <formula>#REF!=Ret.Age</formula>
    </cfRule>
  </conditionalFormatting>
  <conditionalFormatting sqref="H91">
    <cfRule type="expression" dxfId="0" priority="1" stopIfTrue="1">
      <formula>#REF!=Ret.Age</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Information Sheet</vt:lpstr>
      <vt:lpstr>Human Life Value</vt:lpstr>
      <vt:lpstr>Expense Replacement</vt:lpstr>
      <vt:lpstr>Case Study</vt:lpstr>
      <vt:lpstr>Sheet3</vt:lpstr>
      <vt:lpstr>cur.age1</vt:lpstr>
      <vt:lpstr>cur.age2</vt:lpstr>
      <vt:lpstr>life.exp1</vt:lpstr>
      <vt:lpstr>life.exp2</vt:lpstr>
      <vt:lpstr>ret.age1</vt:lpstr>
      <vt:lpstr>ret.age2</vt:lpstr>
      <vt:lpstr>self</vt:lpstr>
      <vt:lpstr>spouse</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R005TX</dc:creator>
  <cp:lastModifiedBy>admin</cp:lastModifiedBy>
  <dcterms:created xsi:type="dcterms:W3CDTF">2020-09-27T19:40:38Z</dcterms:created>
  <dcterms:modified xsi:type="dcterms:W3CDTF">2020-12-16T10:02:02Z</dcterms:modified>
</cp:coreProperties>
</file>